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30" windowHeight="11640" tabRatio="573" activeTab="6"/>
  </bookViews>
  <sheets>
    <sheet name="0" sheetId="1" r:id="rId1"/>
    <sheet name="1 " sheetId="2" r:id="rId2"/>
    <sheet name=" 3 " sheetId="3" r:id="rId3"/>
    <sheet name="4 " sheetId="4" r:id="rId4"/>
    <sheet name="5 " sheetId="5" r:id="rId5"/>
    <sheet name="6" sheetId="6" r:id="rId6"/>
    <sheet name="7 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 localSheetId="5">#REF!</definedName>
    <definedName name="_firstRow">#REF!</definedName>
    <definedName name="_lastColumn" localSheetId="3">#REF!</definedName>
    <definedName name="_lastColumn" localSheetId="4">#REF!</definedName>
    <definedName name="_lastColumn" localSheetId="5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'4 '!#REF!</definedName>
    <definedName name="ACwvu.форма7." localSheetId="4" hidden="1">'5 '!#REF!</definedName>
    <definedName name="date.e" localSheetId="2">'[1]Sheet1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 localSheetId="6">'[1]Sheet1 (3)'!#REF!</definedName>
    <definedName name="date.e">'[1]Sheet1 (3)'!#REF!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>#REF!</definedName>
    <definedName name="date_e" localSheetId="2">'[1]Sheet1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 localSheetId="6">'[1]Sheet1 (2)'!#REF!</definedName>
    <definedName name="date_e">'[1]Sheet1 (2)'!#REF!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'[4]Sheet3'!$A$3</definedName>
    <definedName name="hjj" localSheetId="3">'[4]Sheet3'!$A$3</definedName>
    <definedName name="hjj" localSheetId="4">'[4]Sheet3'!$A$3</definedName>
    <definedName name="hjj" localSheetId="5">'[8]Sheet3'!$A$3</definedName>
    <definedName name="hjj">'[5]Sheet3'!$A$3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>#REF!</definedName>
    <definedName name="hn_0" localSheetId="2">#REF!</definedName>
    <definedName name="hn_0" localSheetId="3">#REF!</definedName>
    <definedName name="hn_0" localSheetId="4">#REF!</definedName>
    <definedName name="hn_0" localSheetId="5">#REF!</definedName>
    <definedName name="hn_0">#REF!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 localSheetId="6">'[1]Sheet1 (2)'!#REF!</definedName>
    <definedName name="lcz">'[1]Sheet1 (2)'!#REF!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>#REF!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 '!#REF!</definedName>
    <definedName name="Swvu.форма7." localSheetId="4" hidden="1">'5 '!#REF!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 3 '!$B:$B</definedName>
    <definedName name="_xlnm.Print_Titles" localSheetId="3">'4 '!$A:$A</definedName>
    <definedName name="_xlnm.Print_Titles" localSheetId="4">'5 '!$A:$A</definedName>
    <definedName name="_xlnm.Print_Titles" localSheetId="6">'7 '!$A:$A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 3 '!$B$1:$E$29</definedName>
    <definedName name="_xlnm.Print_Area" localSheetId="1">'1 '!$A$1:$C$10</definedName>
    <definedName name="_xlnm.Print_Area" localSheetId="3">'4 '!$A$1:$D$25</definedName>
    <definedName name="_xlnm.Print_Area" localSheetId="4">'5 '!$A$1:$D$15</definedName>
    <definedName name="_xlnm.Print_Area" localSheetId="5">'6'!$A$1:$D$30</definedName>
    <definedName name="_xlnm.Print_Area" localSheetId="6">'7 '!$A$1:$AB$27</definedName>
    <definedName name="олд" localSheetId="0">'[3]Sheet1 (3)'!#REF!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>'[3]Sheet1 (3)'!#REF!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'[6]Sheet3'!$A$2</definedName>
    <definedName name="ц" localSheetId="3">'[6]Sheet3'!$A$2</definedName>
    <definedName name="ц" localSheetId="4">'[6]Sheet3'!$A$2</definedName>
    <definedName name="ц" localSheetId="5">'[9]Sheet3'!$A$2</definedName>
    <definedName name="ц">'[7]Sheet3'!$A$2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<sst xmlns="http://schemas.openxmlformats.org/spreadsheetml/2006/main" count="191" uniqueCount="145">
  <si>
    <t>Показник</t>
  </si>
  <si>
    <t>х</t>
  </si>
  <si>
    <t>Середній розмір заробітної плати у вакансіях, грн.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</si>
  <si>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</si>
  <si>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</si>
  <si>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</si>
  <si>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А</t>
  </si>
  <si>
    <t>(за видами економічної діяльності)</t>
  </si>
  <si>
    <t>сільське господарство, лісове господарство та рибне господарство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</si>
  <si>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</si>
  <si>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</si>
  <si>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</si>
  <si>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</si>
  <si>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</si>
  <si>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</si>
  <si>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</si>
  <si>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</si>
  <si>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</si>
  <si>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</si>
  <si>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</si>
  <si>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</si>
  <si>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</si>
  <si>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</si>
  <si>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</si>
  <si>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</si>
  <si>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</si>
  <si>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</si>
  <si>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</si>
  <si>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</si>
  <si>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</si>
  <si>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</si>
  <si>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</si>
  <si>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</si>
  <si>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Все населення</t>
  </si>
  <si>
    <t>Рівень зайнятості, %</t>
  </si>
  <si>
    <r>
      <t>Зайняте населення</t>
    </r>
    <r>
      <rPr>
        <sz val="14"/>
        <rFont val="Times New Roman"/>
        <family val="1"/>
      </rPr>
      <t>, тис.осіб</t>
    </r>
  </si>
  <si>
    <t>особи</t>
  </si>
  <si>
    <r>
      <t>Безробітне населення                       (за методологією МОП)</t>
    </r>
    <r>
      <rPr>
        <sz val="14"/>
        <rFont val="Times New Roman"/>
        <family val="1"/>
      </rPr>
      <t>, тис.осіб</t>
    </r>
  </si>
  <si>
    <t>Прилуцька міськрайонна філія</t>
  </si>
  <si>
    <t>Всього</t>
  </si>
  <si>
    <t>Всього по області</t>
  </si>
  <si>
    <t xml:space="preserve">Всього </t>
  </si>
  <si>
    <t xml:space="preserve">За даними Державної служби статистики України </t>
  </si>
  <si>
    <t>Надання послуг Чернігівською обласною службою зайнятості</t>
  </si>
  <si>
    <t xml:space="preserve">Інформація щодо запланованого масового вивільнення працівників </t>
  </si>
  <si>
    <t>Чернігівська область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</si>
  <si>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</si>
  <si>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t>які навчаються в навчальних закладах різних типів</t>
  </si>
  <si>
    <t>Бахмацька районна філія</t>
  </si>
  <si>
    <t>Борзнянська районна філія</t>
  </si>
  <si>
    <t xml:space="preserve">Варвинська районна філія </t>
  </si>
  <si>
    <t>Городнянська районна філія</t>
  </si>
  <si>
    <t>Ічнянська районна філія</t>
  </si>
  <si>
    <t>Козелецька районна філія</t>
  </si>
  <si>
    <t>Коропська районна філія</t>
  </si>
  <si>
    <t>Корюківська районна філія</t>
  </si>
  <si>
    <t>Куликівська районна філія</t>
  </si>
  <si>
    <t>Менська районна філія</t>
  </si>
  <si>
    <t>Н.-Сіверська районна філія</t>
  </si>
  <si>
    <t>Носівська районна філія</t>
  </si>
  <si>
    <t>Ріпкинська районна філія</t>
  </si>
  <si>
    <t>Семенівська районна філія</t>
  </si>
  <si>
    <t>Сновська районна філія</t>
  </si>
  <si>
    <t>Сосницька районна філія</t>
  </si>
  <si>
    <t>Срібнянська районна філія</t>
  </si>
  <si>
    <t>Чернігівська районна філія</t>
  </si>
  <si>
    <t xml:space="preserve">Чернігівський МЦЗ </t>
  </si>
  <si>
    <t>Ніжинська міськрайонна філія</t>
  </si>
  <si>
    <t>державне управління й оборона; обов'язкове соціальне страхування</t>
  </si>
  <si>
    <t>2019 р.</t>
  </si>
  <si>
    <t>добувна промисловість і розроблення кар'єрів</t>
  </si>
  <si>
    <t>переробна промисловість</t>
  </si>
  <si>
    <t>будівництво</t>
  </si>
  <si>
    <t>Питома вага працевлашто-           ваних до набуття статусу безробітного,%</t>
  </si>
  <si>
    <r>
      <t xml:space="preserve">Кількість вакансій на кінець періоду, </t>
    </r>
    <r>
      <rPr>
        <i/>
        <sz val="12"/>
        <rFont val="Times New Roman"/>
        <family val="1"/>
      </rPr>
      <t>одиниць</t>
    </r>
  </si>
  <si>
    <t>(за даними Державної служби статистики України)</t>
  </si>
  <si>
    <t xml:space="preserve">Рівень безробіття (за методологією МОП), % </t>
  </si>
  <si>
    <r>
      <t>Зайняте населення</t>
    </r>
    <r>
      <rPr>
        <sz val="15"/>
        <rFont val="Times New Roman"/>
        <family val="1"/>
      </rPr>
      <t>, тис.осіб</t>
    </r>
  </si>
  <si>
    <r>
      <t>Безробітне населення                                               (за методологією МОП)</t>
    </r>
    <r>
      <rPr>
        <sz val="15"/>
        <rFont val="Times New Roman"/>
        <family val="1"/>
      </rPr>
      <t>, тис.осіб</t>
    </r>
  </si>
  <si>
    <r>
      <t>Робоча сила</t>
    </r>
    <r>
      <rPr>
        <sz val="14"/>
        <rFont val="Times New Roman"/>
        <family val="1"/>
      </rPr>
      <t>, (тис.осіб)</t>
    </r>
  </si>
  <si>
    <t xml:space="preserve">Рівень участі населення в робочій силі, % </t>
  </si>
  <si>
    <t>Станом на дату:</t>
  </si>
  <si>
    <t>Показники робочої сили у Чернігівській області                                    за 9 місяців 2019 року</t>
  </si>
  <si>
    <t xml:space="preserve">Робоча сила у віці 15-70 років у Чернігівській області
у середньому за 9 місяців 2018 - 2019 рр.                                                                                                                                                        </t>
  </si>
  <si>
    <t>9 місяців 2018 р.</t>
  </si>
  <si>
    <t>9 місяців 2019 р.</t>
  </si>
  <si>
    <t>15 років і старше - 438,6</t>
  </si>
  <si>
    <t>15-70 років - 436,3</t>
  </si>
  <si>
    <t>працездатного віку - 416,7</t>
  </si>
  <si>
    <t>15 років і старше - 50,9%</t>
  </si>
  <si>
    <t>15-70 років - 59,0%</t>
  </si>
  <si>
    <t>працездатного віку - 70,3%</t>
  </si>
  <si>
    <t>15 років і старше - 48,8</t>
  </si>
  <si>
    <t>15-70 років - 48,8</t>
  </si>
  <si>
    <t>працездатного віку - 48,8</t>
  </si>
  <si>
    <t>15 років і старше - 10,0%</t>
  </si>
  <si>
    <t>15-70 років - 10,1%</t>
  </si>
  <si>
    <t>працездатного віку - 10,5%</t>
  </si>
  <si>
    <t xml:space="preserve">   Питома вага працевлаштованих до набуття статусу                                    безробітного, %</t>
  </si>
  <si>
    <t xml:space="preserve">  - шляхом одноразової виплати допомоги по безробіттю, тис. осіб</t>
  </si>
  <si>
    <t>Всього отримали ваучер на навчання, осіб</t>
  </si>
  <si>
    <t>на 01.02.2020</t>
  </si>
  <si>
    <t>січень 2020 р.</t>
  </si>
  <si>
    <t>Всього брали участь у громадських та інших роботах тимчасового характеру,  осіб</t>
  </si>
  <si>
    <t>Всього отримували послуги,  осіб</t>
  </si>
  <si>
    <r>
      <rPr>
        <i/>
        <sz val="14"/>
        <rFont val="Times New Roman"/>
        <family val="1"/>
      </rPr>
      <t>з них,</t>
    </r>
    <r>
      <rPr>
        <b/>
        <sz val="14"/>
        <rFont val="Times New Roman"/>
        <family val="1"/>
      </rPr>
      <t xml:space="preserve"> мали статус безробітного,  осіб</t>
    </r>
  </si>
  <si>
    <t>Всього отримали роботу (у т.ч. до набуття статусу безробітного),  осіб</t>
  </si>
  <si>
    <t>Працевлаштовано до набуття статусу,  осіб</t>
  </si>
  <si>
    <t>Працевлаштовано безробітних за направленням служби зайнятості,  осіб</t>
  </si>
  <si>
    <t xml:space="preserve">  - з компенсацією витрат роботодавцю єдиного внеску,  осіб</t>
  </si>
  <si>
    <t>Проходили професійне навчання безробітні,  осіб</t>
  </si>
  <si>
    <t xml:space="preserve">  з них в ЦПТО,   осіб</t>
  </si>
  <si>
    <t>Кількість осіб, охоплених профорієнтаційними послугами, осіб</t>
  </si>
  <si>
    <t>Отримували допомогу по безробіттю,  осіб</t>
  </si>
  <si>
    <t>Кількість роботодавців, які надали інформацію про вакансії,  одиниць</t>
  </si>
  <si>
    <t>Кількість вакансій,  одиниць</t>
  </si>
  <si>
    <r>
      <rPr>
        <i/>
        <sz val="14"/>
        <rFont val="Times New Roman"/>
        <family val="1"/>
      </rPr>
      <t xml:space="preserve">з них, </t>
    </r>
    <r>
      <rPr>
        <b/>
        <sz val="14"/>
        <rFont val="Times New Roman"/>
        <family val="1"/>
      </rPr>
      <t>мали статус безробітного,  осіб</t>
    </r>
  </si>
  <si>
    <t>Кількість вакансій по формі 3-ПН, одиниць</t>
  </si>
  <si>
    <t>2018 р.</t>
  </si>
  <si>
    <t>січень          2020 р.</t>
  </si>
  <si>
    <t>Інформація щодо запланованого масового вивільнення працівників</t>
  </si>
  <si>
    <t xml:space="preserve">Інформація щодо запланованого масового вивільнення працівників                                                  </t>
  </si>
  <si>
    <t>Показники діяльності Чернігівської обласної служби зайнятості</t>
  </si>
  <si>
    <t>у січні 2020 р.</t>
  </si>
  <si>
    <t>на 01.01.2019</t>
  </si>
  <si>
    <t>на 01.01.2020</t>
  </si>
  <si>
    <t>Середній розмір допомоги по безробіттю, грн.</t>
  </si>
  <si>
    <r>
      <rPr>
        <i/>
        <sz val="14"/>
        <rFont val="Times New Roman"/>
        <family val="1"/>
      </rPr>
      <t xml:space="preserve">у грудні </t>
    </r>
    <r>
      <rPr>
        <b/>
        <sz val="14"/>
        <rFont val="Times New Roman"/>
        <family val="1"/>
      </rPr>
      <t>2757</t>
    </r>
  </si>
  <si>
    <r>
      <rPr>
        <i/>
        <sz val="14"/>
        <rFont val="Times New Roman"/>
        <family val="1"/>
      </rPr>
      <t xml:space="preserve">у грудні </t>
    </r>
    <r>
      <rPr>
        <b/>
        <sz val="14"/>
        <rFont val="Times New Roman"/>
        <family val="1"/>
      </rPr>
      <t>3739</t>
    </r>
  </si>
  <si>
    <r>
      <rPr>
        <i/>
        <sz val="14"/>
        <rFont val="Times New Roman"/>
        <family val="1"/>
      </rPr>
      <t xml:space="preserve">у січні </t>
    </r>
    <r>
      <rPr>
        <b/>
        <sz val="14"/>
        <rFont val="Times New Roman"/>
        <family val="1"/>
      </rPr>
      <t>4021</t>
    </r>
  </si>
  <si>
    <t>у січні 2020 року</t>
  </si>
  <si>
    <r>
      <t xml:space="preserve">Всього отримували послуги, </t>
    </r>
    <r>
      <rPr>
        <i/>
        <sz val="12"/>
        <rFont val="Times New Roman"/>
        <family val="1"/>
      </rPr>
      <t>осіб</t>
    </r>
  </si>
  <si>
    <r>
      <t xml:space="preserve">з них, мали статус протягом періоду, </t>
    </r>
    <r>
      <rPr>
        <i/>
        <sz val="12"/>
        <rFont val="Times New Roman"/>
        <family val="1"/>
      </rPr>
      <t>осіб</t>
    </r>
  </si>
  <si>
    <r>
      <t xml:space="preserve">у т.ч. зареєстровано                                        з початку року, </t>
    </r>
    <r>
      <rPr>
        <i/>
        <sz val="12"/>
        <rFont val="Times New Roman"/>
        <family val="1"/>
      </rPr>
      <t>осіб</t>
    </r>
  </si>
  <si>
    <r>
      <t xml:space="preserve">Всього отримали роботу                                       (у т.ч. до набуття статусу безробітного), </t>
    </r>
    <r>
      <rPr>
        <i/>
        <sz val="12"/>
        <rFont val="Times New Roman"/>
        <family val="1"/>
      </rPr>
      <t>осіб</t>
    </r>
  </si>
  <si>
    <r>
      <t xml:space="preserve">Працевлашто-вано до набуття статусу  безробітного, </t>
    </r>
    <r>
      <rPr>
        <i/>
        <sz val="12"/>
        <rFont val="Times New Roman"/>
        <family val="1"/>
      </rPr>
      <t>осіб</t>
    </r>
  </si>
  <si>
    <r>
      <t xml:space="preserve">Чисельність безробітних,                                   які проходили профнавчання,                                </t>
    </r>
    <r>
      <rPr>
        <i/>
        <sz val="12"/>
        <rFont val="Times New Roman"/>
        <family val="1"/>
      </rPr>
      <t>осіб</t>
    </r>
  </si>
  <si>
    <t xml:space="preserve">з них, особи 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</si>
  <si>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</si>
  <si>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Всього отримують послуги на кінець періоду, </t>
    </r>
    <r>
      <rPr>
        <i/>
        <sz val="12"/>
        <rFont val="Times New Roman"/>
        <family val="1"/>
      </rPr>
      <t>осіб</t>
    </r>
  </si>
  <si>
    <r>
      <t xml:space="preserve">з них,                 мають статус безробітного                                       на кінець періоду, </t>
    </r>
    <r>
      <rPr>
        <i/>
        <sz val="12"/>
        <rFont val="Times New Roman"/>
        <family val="1"/>
      </rPr>
      <t>осіб</t>
    </r>
  </si>
  <si>
    <t>з них: отримують допомогу                             по безробіттю, осіб</t>
  </si>
  <si>
    <r>
      <t xml:space="preserve">Середній розмір допомоги по безробіттю у січні, </t>
    </r>
    <r>
      <rPr>
        <i/>
        <sz val="11"/>
        <rFont val="Times New Roman"/>
        <family val="1"/>
      </rPr>
      <t>грн.</t>
    </r>
  </si>
  <si>
    <r>
      <t xml:space="preserve">Середній розмір заробітної плати у вакансіях, </t>
    </r>
    <r>
      <rPr>
        <i/>
        <sz val="12"/>
        <rFont val="Times New Roman"/>
        <family val="1"/>
      </rPr>
      <t>грн.</t>
    </r>
  </si>
  <si>
    <t>продовження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</si>
</sst>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  <numFmt numFmtId="190" formatCode="#,##0;[Red]#,##0"/>
    <numFmt numFmtId="191" formatCode="0.00000"/>
    <numFmt numFmtId="192" formatCode="0.0000"/>
    <numFmt numFmtId="193" formatCode="0.000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1"/>
    </font>
    <font>
      <sz val="16"/>
      <name val="Times New Roman Cyr"/>
      <family val="1"/>
    </font>
    <font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b/>
      <sz val="14"/>
      <color indexed="8"/>
      <name val="Times New Roman Cyr"/>
      <family val="0"/>
    </font>
    <font>
      <sz val="8"/>
      <name val="Calibri"/>
      <family val="2"/>
    </font>
    <font>
      <b/>
      <sz val="10.5"/>
      <name val="Times New Roman"/>
      <family val="1"/>
    </font>
    <font>
      <sz val="10.5"/>
      <name val="Times New Roman"/>
      <family val="1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i/>
      <sz val="15"/>
      <name val="Times New Roman"/>
      <family val="1"/>
    </font>
    <font>
      <b/>
      <sz val="24"/>
      <name val="Times New Roman"/>
      <family val="1"/>
    </font>
    <font>
      <b/>
      <u val="single"/>
      <sz val="18"/>
      <name val="Times New Roman"/>
      <family val="1"/>
    </font>
    <font>
      <sz val="8"/>
      <name val="Times New Roman"/>
      <family val="1"/>
    </font>
    <font>
      <b/>
      <sz val="14"/>
      <color indexed="8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double"/>
      <right/>
      <top/>
      <bottom style="thin"/>
    </border>
    <border>
      <left style="double"/>
      <right/>
      <top style="hair"/>
      <bottom style="thin"/>
    </border>
    <border>
      <left style="thin"/>
      <right style="double"/>
      <top style="hair"/>
      <bottom style="thin"/>
    </border>
    <border>
      <left style="thin"/>
      <right style="double"/>
      <top/>
      <bottom style="thin"/>
    </border>
    <border>
      <left style="thin"/>
      <right style="double"/>
      <top/>
      <bottom style="hair"/>
    </border>
    <border>
      <left style="thin"/>
      <right style="double"/>
      <top style="thin"/>
      <bottom style="hair"/>
    </border>
    <border>
      <left style="double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double"/>
      <bottom style="hair"/>
    </border>
    <border>
      <left style="double"/>
      <right/>
      <top style="double"/>
      <bottom style="hair"/>
    </border>
    <border>
      <left style="double"/>
      <right/>
      <top/>
      <bottom style="hair"/>
    </border>
    <border>
      <left style="double"/>
      <right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 style="thin"/>
      <right style="thin"/>
      <top style="double"/>
      <bottom style="hair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double"/>
      <right style="double"/>
      <top style="thin"/>
      <bottom style="double"/>
    </border>
    <border>
      <left style="thin"/>
      <right style="thin"/>
      <top/>
      <bottom/>
    </border>
    <border>
      <left/>
      <right/>
      <top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hair"/>
      <bottom style="thin"/>
    </border>
  </borders>
  <cellStyleXfs count="7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0" fontId="77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81" fillId="0" borderId="6" applyNumberFormat="0" applyFill="0" applyAlignment="0" applyProtection="0"/>
    <xf numFmtId="0" fontId="82" fillId="28" borderId="7" applyNumberFormat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6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229">
    <xf numFmtId="0" fontId="0" fillId="0" borderId="0" xfId="0" applyFont="1" applyAlignment="1">
      <alignment/>
    </xf>
    <xf numFmtId="1" fontId="8" fillId="0" borderId="0" xfId="61" applyNumberFormat="1" applyFont="1" applyFill="1" applyProtection="1">
      <alignment/>
      <protection locked="0"/>
    </xf>
    <xf numFmtId="1" fontId="3" fillId="0" borderId="0" xfId="61" applyNumberFormat="1" applyFont="1" applyFill="1" applyAlignment="1" applyProtection="1">
      <alignment/>
      <protection locked="0"/>
    </xf>
    <xf numFmtId="1" fontId="11" fillId="0" borderId="0" xfId="61" applyNumberFormat="1" applyFont="1" applyFill="1" applyAlignment="1" applyProtection="1">
      <alignment horizontal="center"/>
      <protection locked="0"/>
    </xf>
    <xf numFmtId="1" fontId="2" fillId="0" borderId="0" xfId="61" applyNumberFormat="1" applyFont="1" applyFill="1" applyProtection="1">
      <alignment/>
      <protection locked="0"/>
    </xf>
    <xf numFmtId="1" fontId="7" fillId="0" borderId="0" xfId="61" applyNumberFormat="1" applyFont="1" applyFill="1" applyAlignment="1" applyProtection="1">
      <alignment horizontal="right"/>
      <protection locked="0"/>
    </xf>
    <xf numFmtId="1" fontId="5" fillId="0" borderId="0" xfId="61" applyNumberFormat="1" applyFont="1" applyFill="1" applyProtection="1">
      <alignment/>
      <protection locked="0"/>
    </xf>
    <xf numFmtId="1" fontId="3" fillId="0" borderId="10" xfId="61" applyNumberFormat="1" applyFont="1" applyFill="1" applyBorder="1" applyAlignment="1" applyProtection="1">
      <alignment/>
      <protection locked="0"/>
    </xf>
    <xf numFmtId="1" fontId="11" fillId="0" borderId="0" xfId="61" applyNumberFormat="1" applyFont="1" applyFill="1" applyBorder="1" applyAlignment="1" applyProtection="1">
      <alignment horizontal="center"/>
      <protection locked="0"/>
    </xf>
    <xf numFmtId="1" fontId="2" fillId="0" borderId="0" xfId="61" applyNumberFormat="1" applyFont="1" applyFill="1" applyBorder="1" applyProtection="1">
      <alignment/>
      <protection locked="0"/>
    </xf>
    <xf numFmtId="1" fontId="2" fillId="0" borderId="11" xfId="61" applyNumberFormat="1" applyFont="1" applyFill="1" applyBorder="1" applyAlignment="1" applyProtection="1">
      <alignment horizontal="center"/>
      <protection/>
    </xf>
    <xf numFmtId="1" fontId="12" fillId="0" borderId="0" xfId="61" applyNumberFormat="1" applyFont="1" applyFill="1" applyAlignment="1" applyProtection="1">
      <alignment vertical="center"/>
      <protection locked="0"/>
    </xf>
    <xf numFmtId="1" fontId="2" fillId="0" borderId="0" xfId="61" applyNumberFormat="1" applyFont="1" applyFill="1" applyBorder="1" applyAlignment="1" applyProtection="1">
      <alignment vertical="center"/>
      <protection locked="0"/>
    </xf>
    <xf numFmtId="1" fontId="15" fillId="0" borderId="0" xfId="61" applyNumberFormat="1" applyFont="1" applyFill="1" applyBorder="1" applyProtection="1">
      <alignment/>
      <protection locked="0"/>
    </xf>
    <xf numFmtId="189" fontId="15" fillId="0" borderId="0" xfId="61" applyNumberFormat="1" applyFont="1" applyFill="1" applyBorder="1" applyProtection="1">
      <alignment/>
      <protection locked="0"/>
    </xf>
    <xf numFmtId="1" fontId="16" fillId="0" borderId="0" xfId="61" applyNumberFormat="1" applyFont="1" applyFill="1" applyBorder="1" applyProtection="1">
      <alignment/>
      <protection locked="0"/>
    </xf>
    <xf numFmtId="3" fontId="16" fillId="0" borderId="0" xfId="61" applyNumberFormat="1" applyFont="1" applyFill="1" applyBorder="1" applyProtection="1">
      <alignment/>
      <protection locked="0"/>
    </xf>
    <xf numFmtId="3" fontId="15" fillId="0" borderId="0" xfId="61" applyNumberFormat="1" applyFont="1" applyFill="1" applyBorder="1" applyProtection="1">
      <alignment/>
      <protection locked="0"/>
    </xf>
    <xf numFmtId="0" fontId="19" fillId="0" borderId="0" xfId="66" applyFont="1" applyFill="1">
      <alignment/>
      <protection/>
    </xf>
    <xf numFmtId="0" fontId="21" fillId="0" borderId="0" xfId="66" applyFont="1" applyFill="1" applyBorder="1" applyAlignment="1">
      <alignment horizontal="center"/>
      <protection/>
    </xf>
    <xf numFmtId="0" fontId="21" fillId="0" borderId="0" xfId="66" applyFont="1" applyFill="1">
      <alignment/>
      <protection/>
    </xf>
    <xf numFmtId="0" fontId="23" fillId="0" borderId="0" xfId="66" applyFont="1" applyFill="1" applyAlignment="1">
      <alignment vertical="center"/>
      <protection/>
    </xf>
    <xf numFmtId="1" fontId="24" fillId="0" borderId="0" xfId="66" applyNumberFormat="1" applyFont="1" applyFill="1">
      <alignment/>
      <protection/>
    </xf>
    <xf numFmtId="0" fontId="24" fillId="0" borderId="0" xfId="66" applyFont="1" applyFill="1">
      <alignment/>
      <protection/>
    </xf>
    <xf numFmtId="0" fontId="23" fillId="0" borderId="0" xfId="66" applyFont="1" applyFill="1" applyAlignment="1">
      <alignment vertical="center" wrapText="1"/>
      <protection/>
    </xf>
    <xf numFmtId="0" fontId="24" fillId="0" borderId="0" xfId="66" applyFont="1" applyFill="1" applyAlignment="1">
      <alignment vertical="center"/>
      <protection/>
    </xf>
    <xf numFmtId="0" fontId="24" fillId="0" borderId="0" xfId="66" applyFont="1" applyFill="1" applyAlignment="1">
      <alignment horizontal="center"/>
      <protection/>
    </xf>
    <xf numFmtId="0" fontId="24" fillId="0" borderId="0" xfId="66" applyFont="1" applyFill="1" applyAlignment="1">
      <alignment wrapText="1"/>
      <protection/>
    </xf>
    <xf numFmtId="3" fontId="22" fillId="0" borderId="11" xfId="66" applyNumberFormat="1" applyFont="1" applyFill="1" applyBorder="1" applyAlignment="1">
      <alignment horizontal="center" vertical="center"/>
      <protection/>
    </xf>
    <xf numFmtId="0" fontId="21" fillId="0" borderId="0" xfId="66" applyFont="1" applyFill="1" applyAlignment="1">
      <alignment vertical="center"/>
      <protection/>
    </xf>
    <xf numFmtId="3" fontId="28" fillId="0" borderId="0" xfId="66" applyNumberFormat="1" applyFont="1" applyFill="1" applyAlignment="1">
      <alignment horizontal="center" vertical="center"/>
      <protection/>
    </xf>
    <xf numFmtId="3" fontId="27" fillId="0" borderId="11" xfId="66" applyNumberFormat="1" applyFont="1" applyFill="1" applyBorder="1" applyAlignment="1">
      <alignment horizontal="center" vertical="center" wrapText="1"/>
      <protection/>
    </xf>
    <xf numFmtId="3" fontId="24" fillId="0" borderId="0" xfId="66" applyNumberFormat="1" applyFont="1" applyFill="1">
      <alignment/>
      <protection/>
    </xf>
    <xf numFmtId="189" fontId="24" fillId="0" borderId="0" xfId="66" applyNumberFormat="1" applyFont="1" applyFill="1">
      <alignment/>
      <protection/>
    </xf>
    <xf numFmtId="0" fontId="32" fillId="0" borderId="0" xfId="57" applyFont="1">
      <alignment/>
      <protection/>
    </xf>
    <xf numFmtId="0" fontId="34" fillId="0" borderId="12" xfId="57" applyFont="1" applyBorder="1" applyAlignment="1">
      <alignment horizontal="center" vertical="center" wrapText="1"/>
      <protection/>
    </xf>
    <xf numFmtId="0" fontId="24" fillId="0" borderId="0" xfId="57" applyFont="1">
      <alignment/>
      <protection/>
    </xf>
    <xf numFmtId="0" fontId="24" fillId="0" borderId="13" xfId="57" applyFont="1" applyBorder="1" applyAlignment="1">
      <alignment horizontal="center" vertical="center" wrapText="1"/>
      <protection/>
    </xf>
    <xf numFmtId="0" fontId="21" fillId="0" borderId="0" xfId="57" applyFont="1" applyBorder="1" applyAlignment="1">
      <alignment horizontal="left" vertical="top" wrapText="1"/>
      <protection/>
    </xf>
    <xf numFmtId="0" fontId="32" fillId="0" borderId="0" xfId="57" applyFont="1" applyFill="1">
      <alignment/>
      <protection/>
    </xf>
    <xf numFmtId="0" fontId="21" fillId="0" borderId="0" xfId="57" applyFont="1">
      <alignment/>
      <protection/>
    </xf>
    <xf numFmtId="0" fontId="21" fillId="0" borderId="0" xfId="57" applyFont="1" applyBorder="1">
      <alignment/>
      <protection/>
    </xf>
    <xf numFmtId="0" fontId="32" fillId="0" borderId="0" xfId="57" applyFont="1">
      <alignment/>
      <protection/>
    </xf>
    <xf numFmtId="0" fontId="32" fillId="0" borderId="0" xfId="57" applyFont="1" applyBorder="1">
      <alignment/>
      <protection/>
    </xf>
    <xf numFmtId="188" fontId="29" fillId="0" borderId="14" xfId="57" applyNumberFormat="1" applyFont="1" applyFill="1" applyBorder="1" applyAlignment="1">
      <alignment horizontal="center" vertical="center"/>
      <protection/>
    </xf>
    <xf numFmtId="188" fontId="29" fillId="0" borderId="15" xfId="57" applyNumberFormat="1" applyFont="1" applyFill="1" applyBorder="1" applyAlignment="1">
      <alignment horizontal="center" vertical="center"/>
      <protection/>
    </xf>
    <xf numFmtId="188" fontId="29" fillId="0" borderId="16" xfId="57" applyNumberFormat="1" applyFont="1" applyFill="1" applyBorder="1" applyAlignment="1">
      <alignment horizontal="center" vertical="center"/>
      <protection/>
    </xf>
    <xf numFmtId="188" fontId="29" fillId="0" borderId="17" xfId="57" applyNumberFormat="1" applyFont="1" applyFill="1" applyBorder="1" applyAlignment="1">
      <alignment horizontal="center" vertical="center"/>
      <protection/>
    </xf>
    <xf numFmtId="0" fontId="5" fillId="0" borderId="18" xfId="57" applyFont="1" applyFill="1" applyBorder="1" applyAlignment="1">
      <alignment horizontal="left" vertical="center" wrapText="1"/>
      <protection/>
    </xf>
    <xf numFmtId="0" fontId="36" fillId="0" borderId="16" xfId="57" applyFont="1" applyFill="1" applyBorder="1" applyAlignment="1">
      <alignment horizontal="left" vertical="center" wrapText="1"/>
      <protection/>
    </xf>
    <xf numFmtId="0" fontId="5" fillId="0" borderId="19" xfId="57" applyFont="1" applyFill="1" applyBorder="1" applyAlignment="1">
      <alignment horizontal="left" vertical="center" wrapText="1"/>
      <protection/>
    </xf>
    <xf numFmtId="0" fontId="36" fillId="0" borderId="17" xfId="57" applyFont="1" applyFill="1" applyBorder="1" applyAlignment="1">
      <alignment horizontal="left" vertical="center" wrapText="1"/>
      <protection/>
    </xf>
    <xf numFmtId="49" fontId="35" fillId="0" borderId="20" xfId="57" applyNumberFormat="1" applyFont="1" applyFill="1" applyBorder="1" applyAlignment="1">
      <alignment horizontal="center" vertical="center" wrapText="1"/>
      <protection/>
    </xf>
    <xf numFmtId="0" fontId="2" fillId="0" borderId="0" xfId="63" applyFont="1" applyAlignment="1">
      <alignment vertical="top"/>
      <protection/>
    </xf>
    <xf numFmtId="0" fontId="2" fillId="0" borderId="0" xfId="63" applyFont="1" applyFill="1" applyAlignment="1">
      <alignment vertical="top"/>
      <protection/>
    </xf>
    <xf numFmtId="0" fontId="30" fillId="0" borderId="0" xfId="63" applyFont="1" applyFill="1" applyAlignment="1">
      <alignment horizontal="center" vertical="top" wrapText="1"/>
      <protection/>
    </xf>
    <xf numFmtId="0" fontId="31" fillId="0" borderId="0" xfId="63" applyFont="1" applyFill="1" applyAlignment="1">
      <alignment horizontal="center" vertical="top" wrapText="1"/>
      <protection/>
    </xf>
    <xf numFmtId="0" fontId="12" fillId="0" borderId="0" xfId="63" applyFont="1" applyAlignment="1">
      <alignment horizontal="center" vertical="center"/>
      <protection/>
    </xf>
    <xf numFmtId="0" fontId="12" fillId="0" borderId="11" xfId="63" applyFont="1" applyFill="1" applyBorder="1" applyAlignment="1">
      <alignment horizontal="center" vertical="center" wrapText="1"/>
      <protection/>
    </xf>
    <xf numFmtId="0" fontId="12" fillId="0" borderId="11" xfId="63" applyFont="1" applyBorder="1" applyAlignment="1">
      <alignment horizontal="center" vertical="center" wrapText="1"/>
      <protection/>
    </xf>
    <xf numFmtId="0" fontId="2" fillId="0" borderId="0" xfId="63" applyFont="1" applyAlignment="1">
      <alignment vertical="center"/>
      <protection/>
    </xf>
    <xf numFmtId="3" fontId="5" fillId="0" borderId="11" xfId="57" applyNumberFormat="1" applyFont="1" applyBorder="1" applyAlignment="1">
      <alignment horizontal="center" vertical="center"/>
      <protection/>
    </xf>
    <xf numFmtId="3" fontId="2" fillId="0" borderId="0" xfId="63" applyNumberFormat="1" applyFont="1" applyAlignment="1">
      <alignment vertical="center"/>
      <protection/>
    </xf>
    <xf numFmtId="0" fontId="17" fillId="0" borderId="0" xfId="63" applyFont="1" applyAlignment="1">
      <alignment horizontal="center" vertical="center"/>
      <protection/>
    </xf>
    <xf numFmtId="0" fontId="17" fillId="0" borderId="11" xfId="61" applyNumberFormat="1" applyFont="1" applyFill="1" applyBorder="1" applyAlignment="1" applyProtection="1">
      <alignment horizontal="left" vertical="center"/>
      <protection locked="0"/>
    </xf>
    <xf numFmtId="3" fontId="17" fillId="0" borderId="11" xfId="57" applyNumberFormat="1" applyFont="1" applyBorder="1" applyAlignment="1">
      <alignment horizontal="center" vertical="center"/>
      <protection/>
    </xf>
    <xf numFmtId="189" fontId="17" fillId="0" borderId="0" xfId="63" applyNumberFormat="1" applyFont="1" applyAlignment="1">
      <alignment horizontal="center" vertical="center"/>
      <protection/>
    </xf>
    <xf numFmtId="188" fontId="2" fillId="0" borderId="0" xfId="63" applyNumberFormat="1" applyFont="1" applyAlignment="1">
      <alignment vertical="center"/>
      <protection/>
    </xf>
    <xf numFmtId="189" fontId="17" fillId="33" borderId="0" xfId="63" applyNumberFormat="1" applyFont="1" applyFill="1" applyAlignment="1">
      <alignment horizontal="center" vertical="center"/>
      <protection/>
    </xf>
    <xf numFmtId="3" fontId="17" fillId="0" borderId="11" xfId="57" applyNumberFormat="1" applyFont="1" applyFill="1" applyBorder="1" applyAlignment="1">
      <alignment horizontal="center" vertical="center"/>
      <protection/>
    </xf>
    <xf numFmtId="0" fontId="2" fillId="0" borderId="0" xfId="63" applyFont="1">
      <alignment/>
      <protection/>
    </xf>
    <xf numFmtId="0" fontId="26" fillId="0" borderId="0" xfId="66" applyFont="1" applyFill="1" applyAlignment="1">
      <alignment horizontal="center"/>
      <protection/>
    </xf>
    <xf numFmtId="0" fontId="19" fillId="0" borderId="0" xfId="66" applyFont="1" applyFill="1" applyAlignment="1">
      <alignment vertical="center" wrapText="1"/>
      <protection/>
    </xf>
    <xf numFmtId="0" fontId="23" fillId="0" borderId="0" xfId="66" applyFont="1" applyFill="1" applyAlignment="1">
      <alignment horizontal="center" vertical="top" wrapText="1"/>
      <protection/>
    </xf>
    <xf numFmtId="0" fontId="17" fillId="0" borderId="21" xfId="62" applyFont="1" applyBorder="1" applyAlignment="1">
      <alignment vertical="center" wrapText="1"/>
      <protection/>
    </xf>
    <xf numFmtId="0" fontId="17" fillId="0" borderId="22" xfId="62" applyFont="1" applyBorder="1" applyAlignment="1">
      <alignment vertical="center" wrapText="1"/>
      <protection/>
    </xf>
    <xf numFmtId="3" fontId="27" fillId="0" borderId="23" xfId="66" applyNumberFormat="1" applyFont="1" applyFill="1" applyBorder="1" applyAlignment="1">
      <alignment horizontal="center" vertical="center" wrapText="1"/>
      <protection/>
    </xf>
    <xf numFmtId="3" fontId="22" fillId="34" borderId="11" xfId="66" applyNumberFormat="1" applyFont="1" applyFill="1" applyBorder="1" applyAlignment="1">
      <alignment horizontal="center" vertical="center"/>
      <protection/>
    </xf>
    <xf numFmtId="3" fontId="39" fillId="34" borderId="11" xfId="66" applyNumberFormat="1" applyFont="1" applyFill="1" applyBorder="1" applyAlignment="1">
      <alignment horizontal="center" vertical="center"/>
      <protection/>
    </xf>
    <xf numFmtId="0" fontId="27" fillId="0" borderId="21" xfId="66" applyFont="1" applyFill="1" applyBorder="1" applyAlignment="1">
      <alignment horizontal="left" vertical="center" wrapText="1"/>
      <protection/>
    </xf>
    <xf numFmtId="3" fontId="38" fillId="0" borderId="11" xfId="48" applyNumberFormat="1" applyFont="1" applyBorder="1" applyAlignment="1">
      <alignment horizontal="center" vertical="center" wrapText="1"/>
      <protection/>
    </xf>
    <xf numFmtId="0" fontId="27" fillId="0" borderId="22" xfId="66" applyFont="1" applyFill="1" applyBorder="1" applyAlignment="1">
      <alignment horizontal="left" vertical="center" wrapText="1"/>
      <protection/>
    </xf>
    <xf numFmtId="3" fontId="38" fillId="0" borderId="23" xfId="48" applyNumberFormat="1" applyFont="1" applyBorder="1" applyAlignment="1">
      <alignment horizontal="center" vertical="center" wrapText="1"/>
      <protection/>
    </xf>
    <xf numFmtId="0" fontId="17" fillId="0" borderId="11" xfId="61" applyNumberFormat="1" applyFont="1" applyFill="1" applyBorder="1" applyAlignment="1" applyProtection="1">
      <alignment horizontal="left" vertical="center" wrapText="1"/>
      <protection locked="0"/>
    </xf>
    <xf numFmtId="0" fontId="5" fillId="0" borderId="11" xfId="63" applyFont="1" applyBorder="1" applyAlignment="1">
      <alignment horizontal="left" vertical="center"/>
      <protection/>
    </xf>
    <xf numFmtId="1" fontId="12" fillId="0" borderId="11" xfId="61" applyNumberFormat="1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>
      <alignment horizontal="left" vertical="center" wrapText="1"/>
    </xf>
    <xf numFmtId="0" fontId="13" fillId="0" borderId="11" xfId="65" applyFont="1" applyFill="1" applyBorder="1" applyAlignment="1">
      <alignment horizontal="left" vertical="center"/>
      <protection/>
    </xf>
    <xf numFmtId="1" fontId="4" fillId="0" borderId="11" xfId="61" applyNumberFormat="1" applyFont="1" applyFill="1" applyBorder="1" applyAlignment="1" applyProtection="1">
      <alignment horizontal="left" vertical="center"/>
      <protection locked="0"/>
    </xf>
    <xf numFmtId="0" fontId="22" fillId="0" borderId="21" xfId="66" applyFont="1" applyFill="1" applyBorder="1" applyAlignment="1">
      <alignment horizontal="left" vertical="center" wrapText="1"/>
      <protection/>
    </xf>
    <xf numFmtId="0" fontId="22" fillId="0" borderId="0" xfId="66" applyFont="1" applyFill="1" applyBorder="1" applyAlignment="1">
      <alignment horizontal="left"/>
      <protection/>
    </xf>
    <xf numFmtId="1" fontId="12" fillId="0" borderId="11" xfId="61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61" applyNumberFormat="1" applyFont="1" applyFill="1" applyBorder="1" applyAlignment="1" applyProtection="1">
      <alignment horizontal="center" vertical="center"/>
      <protection locked="0"/>
    </xf>
    <xf numFmtId="188" fontId="4" fillId="0" borderId="11" xfId="61" applyNumberFormat="1" applyFont="1" applyFill="1" applyBorder="1" applyAlignment="1" applyProtection="1">
      <alignment horizontal="center" vertical="center"/>
      <protection locked="0"/>
    </xf>
    <xf numFmtId="189" fontId="4" fillId="0" borderId="11" xfId="61" applyNumberFormat="1" applyFont="1" applyFill="1" applyBorder="1" applyAlignment="1" applyProtection="1">
      <alignment horizontal="center" vertical="center"/>
      <protection locked="0"/>
    </xf>
    <xf numFmtId="1" fontId="4" fillId="0" borderId="11" xfId="61" applyNumberFormat="1" applyFont="1" applyFill="1" applyBorder="1" applyAlignment="1" applyProtection="1">
      <alignment horizontal="center" vertical="center"/>
      <protection locked="0"/>
    </xf>
    <xf numFmtId="1" fontId="12" fillId="0" borderId="24" xfId="61" applyNumberFormat="1" applyFont="1" applyFill="1" applyBorder="1" applyAlignment="1" applyProtection="1">
      <alignment horizontal="center" vertical="center" wrapText="1"/>
      <protection locked="0"/>
    </xf>
    <xf numFmtId="1" fontId="12" fillId="0" borderId="25" xfId="61" applyNumberFormat="1" applyFont="1" applyFill="1" applyBorder="1" applyAlignment="1" applyProtection="1">
      <alignment horizontal="center" vertical="center" wrapText="1"/>
      <protection locked="0"/>
    </xf>
    <xf numFmtId="3" fontId="12" fillId="0" borderId="11" xfId="61" applyNumberFormat="1" applyFont="1" applyFill="1" applyBorder="1" applyAlignment="1" applyProtection="1">
      <alignment horizontal="center" vertical="center"/>
      <protection locked="0"/>
    </xf>
    <xf numFmtId="3" fontId="12" fillId="0" borderId="11" xfId="54" applyNumberFormat="1" applyFont="1" applyFill="1" applyBorder="1" applyAlignment="1">
      <alignment horizontal="center" vertical="center"/>
      <protection/>
    </xf>
    <xf numFmtId="1" fontId="12" fillId="0" borderId="11" xfId="61" applyNumberFormat="1" applyFont="1" applyFill="1" applyBorder="1" applyAlignment="1" applyProtection="1">
      <alignment horizontal="center" vertical="center"/>
      <protection locked="0"/>
    </xf>
    <xf numFmtId="0" fontId="5" fillId="0" borderId="26" xfId="57" applyFont="1" applyFill="1" applyBorder="1" applyAlignment="1">
      <alignment horizontal="left" vertical="center" wrapText="1"/>
      <protection/>
    </xf>
    <xf numFmtId="188" fontId="19" fillId="0" borderId="27" xfId="57" applyNumberFormat="1" applyFont="1" applyFill="1" applyBorder="1" applyAlignment="1">
      <alignment horizontal="center" vertical="center"/>
      <protection/>
    </xf>
    <xf numFmtId="188" fontId="19" fillId="0" borderId="28" xfId="57" applyNumberFormat="1" applyFont="1" applyFill="1" applyBorder="1" applyAlignment="1">
      <alignment horizontal="center" vertical="center"/>
      <protection/>
    </xf>
    <xf numFmtId="188" fontId="19" fillId="0" borderId="29" xfId="57" applyNumberFormat="1" applyFont="1" applyFill="1" applyBorder="1" applyAlignment="1">
      <alignment horizontal="center" vertical="center"/>
      <protection/>
    </xf>
    <xf numFmtId="1" fontId="13" fillId="0" borderId="11" xfId="61" applyNumberFormat="1" applyFont="1" applyFill="1" applyBorder="1" applyAlignment="1" applyProtection="1">
      <alignment horizontal="left" vertical="center" wrapText="1"/>
      <protection locked="0"/>
    </xf>
    <xf numFmtId="3" fontId="42" fillId="0" borderId="30" xfId="61" applyNumberFormat="1" applyFont="1" applyFill="1" applyBorder="1" applyAlignment="1" applyProtection="1">
      <alignment horizontal="center" vertical="center"/>
      <protection locked="0"/>
    </xf>
    <xf numFmtId="3" fontId="42" fillId="0" borderId="0" xfId="61" applyNumberFormat="1" applyFont="1" applyFill="1" applyBorder="1" applyAlignment="1" applyProtection="1">
      <alignment horizontal="center" vertical="center"/>
      <protection locked="0"/>
    </xf>
    <xf numFmtId="3" fontId="41" fillId="0" borderId="31" xfId="61" applyNumberFormat="1" applyFont="1" applyFill="1" applyBorder="1" applyAlignment="1" applyProtection="1">
      <alignment horizontal="center" vertical="center"/>
      <protection locked="0"/>
    </xf>
    <xf numFmtId="3" fontId="4" fillId="34" borderId="11" xfId="61" applyNumberFormat="1" applyFont="1" applyFill="1" applyBorder="1" applyAlignment="1" applyProtection="1">
      <alignment horizontal="center" vertical="center"/>
      <protection locked="0"/>
    </xf>
    <xf numFmtId="3" fontId="12" fillId="34" borderId="11" xfId="61" applyNumberFormat="1" applyFont="1" applyFill="1" applyBorder="1" applyAlignment="1" applyProtection="1">
      <alignment horizontal="center" vertical="center"/>
      <protection locked="0"/>
    </xf>
    <xf numFmtId="3" fontId="4" fillId="34" borderId="11" xfId="61" applyNumberFormat="1" applyFont="1" applyFill="1" applyBorder="1" applyAlignment="1" applyProtection="1">
      <alignment horizontal="center" vertical="center" wrapText="1"/>
      <protection locked="0"/>
    </xf>
    <xf numFmtId="3" fontId="12" fillId="34" borderId="11" xfId="61" applyNumberFormat="1" applyFont="1" applyFill="1" applyBorder="1" applyAlignment="1" applyProtection="1">
      <alignment horizontal="center" vertical="center" wrapText="1"/>
      <protection locked="0"/>
    </xf>
    <xf numFmtId="188" fontId="19" fillId="0" borderId="26" xfId="57" applyNumberFormat="1" applyFont="1" applyFill="1" applyBorder="1" applyAlignment="1">
      <alignment horizontal="center" vertical="center"/>
      <protection/>
    </xf>
    <xf numFmtId="188" fontId="19" fillId="0" borderId="18" xfId="57" applyNumberFormat="1" applyFont="1" applyFill="1" applyBorder="1" applyAlignment="1">
      <alignment horizontal="center" vertical="center"/>
      <protection/>
    </xf>
    <xf numFmtId="188" fontId="19" fillId="0" borderId="19" xfId="57" applyNumberFormat="1" applyFont="1" applyFill="1" applyBorder="1" applyAlignment="1">
      <alignment horizontal="center" vertical="center"/>
      <protection/>
    </xf>
    <xf numFmtId="0" fontId="44" fillId="0" borderId="0" xfId="0" applyFont="1" applyAlignment="1">
      <alignment/>
    </xf>
    <xf numFmtId="0" fontId="9" fillId="0" borderId="0" xfId="64" applyFont="1" applyFill="1" applyBorder="1" applyAlignment="1">
      <alignment vertical="top" wrapText="1"/>
      <protection/>
    </xf>
    <xf numFmtId="0" fontId="38" fillId="0" borderId="32" xfId="0" applyFont="1" applyBorder="1" applyAlignment="1">
      <alignment horizontal="left" vertical="center" indent="1"/>
    </xf>
    <xf numFmtId="0" fontId="38" fillId="0" borderId="33" xfId="0" applyFont="1" applyBorder="1" applyAlignment="1">
      <alignment horizontal="left" vertical="center" indent="1"/>
    </xf>
    <xf numFmtId="0" fontId="38" fillId="0" borderId="34" xfId="0" applyFont="1" applyBorder="1" applyAlignment="1">
      <alignment horizontal="left" vertical="center" indent="1"/>
    </xf>
    <xf numFmtId="0" fontId="38" fillId="0" borderId="35" xfId="0" applyFont="1" applyBorder="1" applyAlignment="1">
      <alignment horizontal="left" vertical="center" indent="1"/>
    </xf>
    <xf numFmtId="0" fontId="38" fillId="0" borderId="36" xfId="0" applyFont="1" applyBorder="1" applyAlignment="1">
      <alignment horizontal="left" vertical="center" indent="1"/>
    </xf>
    <xf numFmtId="0" fontId="2" fillId="0" borderId="0" xfId="60" applyFont="1">
      <alignment/>
      <protection/>
    </xf>
    <xf numFmtId="188" fontId="2" fillId="0" borderId="0" xfId="60" applyNumberFormat="1" applyFont="1" applyAlignment="1">
      <alignment horizontal="center" vertical="center"/>
      <protection/>
    </xf>
    <xf numFmtId="0" fontId="2" fillId="0" borderId="0" xfId="60" applyFont="1" applyAlignment="1">
      <alignment horizontal="center" vertical="center"/>
      <protection/>
    </xf>
    <xf numFmtId="0" fontId="2" fillId="0" borderId="0" xfId="60" applyFont="1" applyAlignment="1">
      <alignment horizontal="left" vertical="center"/>
      <protection/>
    </xf>
    <xf numFmtId="188" fontId="2" fillId="0" borderId="0" xfId="60" applyNumberFormat="1" applyFont="1">
      <alignment/>
      <protection/>
    </xf>
    <xf numFmtId="0" fontId="2" fillId="0" borderId="0" xfId="60" applyFont="1" applyFill="1">
      <alignment/>
      <protection/>
    </xf>
    <xf numFmtId="3" fontId="2" fillId="0" borderId="0" xfId="60" applyNumberFormat="1" applyFont="1">
      <alignment/>
      <protection/>
    </xf>
    <xf numFmtId="0" fontId="2" fillId="0" borderId="0" xfId="60" applyFont="1" applyBorder="1">
      <alignment/>
      <protection/>
    </xf>
    <xf numFmtId="1" fontId="5" fillId="0" borderId="11" xfId="60" applyNumberFormat="1" applyFont="1" applyFill="1" applyBorder="1" applyAlignment="1">
      <alignment horizontal="center" vertical="center" wrapText="1"/>
      <protection/>
    </xf>
    <xf numFmtId="1" fontId="5" fillId="0" borderId="32" xfId="60" applyNumberFormat="1" applyFont="1" applyFill="1" applyBorder="1" applyAlignment="1">
      <alignment horizontal="center" vertical="center" wrapText="1"/>
      <protection/>
    </xf>
    <xf numFmtId="1" fontId="5" fillId="0" borderId="37" xfId="60" applyNumberFormat="1" applyFont="1" applyFill="1" applyBorder="1" applyAlignment="1">
      <alignment horizontal="center" vertical="center" wrapText="1"/>
      <protection/>
    </xf>
    <xf numFmtId="1" fontId="5" fillId="0" borderId="38" xfId="60" applyNumberFormat="1" applyFont="1" applyFill="1" applyBorder="1" applyAlignment="1">
      <alignment horizontal="center" vertical="center" wrapText="1"/>
      <protection/>
    </xf>
    <xf numFmtId="1" fontId="5" fillId="0" borderId="34" xfId="60" applyNumberFormat="1" applyFont="1" applyFill="1" applyBorder="1" applyAlignment="1">
      <alignment horizontal="center" vertical="center" wrapText="1"/>
      <protection/>
    </xf>
    <xf numFmtId="189" fontId="5" fillId="0" borderId="37" xfId="60" applyNumberFormat="1" applyFont="1" applyFill="1" applyBorder="1" applyAlignment="1">
      <alignment horizontal="center" vertical="center" wrapText="1"/>
      <protection/>
    </xf>
    <xf numFmtId="1" fontId="5" fillId="0" borderId="11" xfId="59" applyNumberFormat="1" applyFont="1" applyFill="1" applyBorder="1" applyAlignment="1">
      <alignment horizontal="center" vertical="center" wrapText="1"/>
      <protection/>
    </xf>
    <xf numFmtId="49" fontId="35" fillId="0" borderId="39" xfId="57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1" fontId="51" fillId="0" borderId="11" xfId="61" applyNumberFormat="1" applyFont="1" applyFill="1" applyBorder="1" applyAlignment="1" applyProtection="1">
      <alignment horizontal="center"/>
      <protection/>
    </xf>
    <xf numFmtId="3" fontId="4" fillId="0" borderId="11" xfId="61" applyNumberFormat="1" applyFont="1" applyFill="1" applyBorder="1" applyAlignment="1" applyProtection="1">
      <alignment horizontal="center"/>
      <protection locked="0"/>
    </xf>
    <xf numFmtId="3" fontId="12" fillId="0" borderId="11" xfId="0" applyNumberFormat="1" applyFont="1" applyFill="1" applyBorder="1" applyAlignment="1">
      <alignment horizontal="center"/>
    </xf>
    <xf numFmtId="0" fontId="5" fillId="0" borderId="37" xfId="60" applyFont="1" applyFill="1" applyBorder="1" applyAlignment="1">
      <alignment horizontal="left" vertical="center" wrapText="1"/>
      <protection/>
    </xf>
    <xf numFmtId="0" fontId="5" fillId="0" borderId="32" xfId="60" applyFont="1" applyBorder="1" applyAlignment="1">
      <alignment vertical="center" wrapText="1"/>
      <protection/>
    </xf>
    <xf numFmtId="0" fontId="5" fillId="0" borderId="11" xfId="60" applyFont="1" applyBorder="1" applyAlignment="1">
      <alignment vertical="center" wrapText="1"/>
      <protection/>
    </xf>
    <xf numFmtId="0" fontId="55" fillId="0" borderId="25" xfId="60" applyFont="1" applyBorder="1" applyAlignment="1">
      <alignment vertical="center" wrapText="1"/>
      <protection/>
    </xf>
    <xf numFmtId="0" fontId="54" fillId="0" borderId="32" xfId="60" applyFont="1" applyBorder="1" applyAlignment="1">
      <alignment horizontal="left" vertical="center" wrapText="1" indent="1"/>
      <protection/>
    </xf>
    <xf numFmtId="0" fontId="53" fillId="0" borderId="38" xfId="60" applyFont="1" applyBorder="1" applyAlignment="1">
      <alignment vertical="center" wrapText="1"/>
      <protection/>
    </xf>
    <xf numFmtId="0" fontId="53" fillId="0" borderId="34" xfId="60" applyFont="1" applyBorder="1" applyAlignment="1">
      <alignment vertical="center" wrapText="1"/>
      <protection/>
    </xf>
    <xf numFmtId="0" fontId="5" fillId="0" borderId="34" xfId="60" applyFont="1" applyBorder="1" applyAlignment="1">
      <alignment vertical="center" wrapText="1"/>
      <protection/>
    </xf>
    <xf numFmtId="0" fontId="5" fillId="0" borderId="11" xfId="60" applyFont="1" applyFill="1" applyBorder="1" applyAlignment="1">
      <alignment vertical="center" wrapText="1"/>
      <protection/>
    </xf>
    <xf numFmtId="0" fontId="5" fillId="0" borderId="34" xfId="60" applyFont="1" applyFill="1" applyBorder="1" applyAlignment="1">
      <alignment vertical="center" wrapText="1"/>
      <protection/>
    </xf>
    <xf numFmtId="0" fontId="5" fillId="0" borderId="38" xfId="60" applyFont="1" applyBorder="1" applyAlignment="1">
      <alignment vertical="center" wrapText="1"/>
      <protection/>
    </xf>
    <xf numFmtId="0" fontId="5" fillId="34" borderId="34" xfId="60" applyFont="1" applyFill="1" applyBorder="1" applyAlignment="1">
      <alignment vertical="center" wrapText="1"/>
      <protection/>
    </xf>
    <xf numFmtId="0" fontId="52" fillId="0" borderId="11" xfId="49" applyFont="1" applyFill="1" applyBorder="1" applyAlignment="1">
      <alignment vertical="center" wrapText="1"/>
      <protection/>
    </xf>
    <xf numFmtId="0" fontId="5" fillId="0" borderId="11" xfId="60" applyFont="1" applyFill="1" applyBorder="1" applyAlignment="1">
      <alignment horizontal="center" vertical="center" wrapText="1"/>
      <protection/>
    </xf>
    <xf numFmtId="0" fontId="5" fillId="0" borderId="11" xfId="60" applyFont="1" applyFill="1" applyBorder="1" applyAlignment="1">
      <alignment horizontal="left" vertical="center" wrapText="1"/>
      <protection/>
    </xf>
    <xf numFmtId="0" fontId="5" fillId="0" borderId="11" xfId="58" applyFont="1" applyFill="1" applyBorder="1" applyAlignment="1">
      <alignment horizontal="left" vertical="center" wrapText="1"/>
      <protection/>
    </xf>
    <xf numFmtId="1" fontId="17" fillId="0" borderId="11" xfId="60" applyNumberFormat="1" applyFont="1" applyFill="1" applyBorder="1" applyAlignment="1">
      <alignment horizontal="center" vertical="center" wrapText="1"/>
      <protection/>
    </xf>
    <xf numFmtId="0" fontId="17" fillId="0" borderId="0" xfId="63" applyFont="1" applyFill="1" applyAlignment="1">
      <alignment horizontal="center" vertical="center"/>
      <protection/>
    </xf>
    <xf numFmtId="0" fontId="22" fillId="0" borderId="21" xfId="66" applyFont="1" applyFill="1" applyBorder="1" applyAlignment="1">
      <alignment horizontal="left" vertical="center" wrapText="1"/>
      <protection/>
    </xf>
    <xf numFmtId="0" fontId="5" fillId="0" borderId="25" xfId="60" applyFont="1" applyBorder="1" applyAlignment="1">
      <alignment horizontal="left" vertical="center" wrapText="1"/>
      <protection/>
    </xf>
    <xf numFmtId="0" fontId="48" fillId="0" borderId="37" xfId="57" applyFont="1" applyFill="1" applyBorder="1" applyAlignment="1">
      <alignment horizontal="left" vertical="center" wrapText="1" indent="1"/>
      <protection/>
    </xf>
    <xf numFmtId="0" fontId="48" fillId="0" borderId="40" xfId="57" applyFont="1" applyFill="1" applyBorder="1" applyAlignment="1">
      <alignment horizontal="left" vertical="center" wrapText="1" indent="1"/>
      <protection/>
    </xf>
    <xf numFmtId="0" fontId="48" fillId="0" borderId="34" xfId="57" applyFont="1" applyFill="1" applyBorder="1" applyAlignment="1">
      <alignment horizontal="left" vertical="center" wrapText="1" indent="1"/>
      <protection/>
    </xf>
    <xf numFmtId="0" fontId="43" fillId="0" borderId="0" xfId="0" applyFont="1" applyAlignment="1">
      <alignment horizontal="center" vertical="center" wrapText="1"/>
    </xf>
    <xf numFmtId="0" fontId="45" fillId="0" borderId="0" xfId="64" applyFont="1" applyFill="1" applyBorder="1" applyAlignment="1">
      <alignment horizontal="center" vertical="top" wrapText="1"/>
      <protection/>
    </xf>
    <xf numFmtId="0" fontId="47" fillId="0" borderId="37" xfId="57" applyFont="1" applyFill="1" applyBorder="1" applyAlignment="1">
      <alignment horizontal="left" vertical="center" wrapText="1" indent="1"/>
      <protection/>
    </xf>
    <xf numFmtId="0" fontId="47" fillId="0" borderId="40" xfId="57" applyFont="1" applyFill="1" applyBorder="1" applyAlignment="1">
      <alignment horizontal="left" vertical="center" wrapText="1" indent="1"/>
      <protection/>
    </xf>
    <xf numFmtId="0" fontId="47" fillId="0" borderId="34" xfId="57" applyFont="1" applyFill="1" applyBorder="1" applyAlignment="1">
      <alignment horizontal="left" vertical="center" wrapText="1" indent="1"/>
      <protection/>
    </xf>
    <xf numFmtId="0" fontId="48" fillId="0" borderId="35" xfId="57" applyFont="1" applyFill="1" applyBorder="1" applyAlignment="1">
      <alignment horizontal="left" vertical="center" wrapText="1" indent="1"/>
      <protection/>
    </xf>
    <xf numFmtId="0" fontId="33" fillId="0" borderId="41" xfId="64" applyFont="1" applyFill="1" applyBorder="1" applyAlignment="1">
      <alignment horizontal="left" wrapText="1"/>
      <protection/>
    </xf>
    <xf numFmtId="0" fontId="19" fillId="0" borderId="42" xfId="57" applyFont="1" applyFill="1" applyBorder="1" applyAlignment="1">
      <alignment horizontal="center" vertical="center" wrapText="1"/>
      <protection/>
    </xf>
    <xf numFmtId="0" fontId="19" fillId="0" borderId="43" xfId="57" applyFont="1" applyFill="1" applyBorder="1" applyAlignment="1">
      <alignment horizontal="center" vertical="center" wrapText="1"/>
      <protection/>
    </xf>
    <xf numFmtId="0" fontId="18" fillId="0" borderId="0" xfId="57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0" fillId="35" borderId="0" xfId="63" applyFont="1" applyFill="1" applyAlignment="1">
      <alignment horizontal="center" vertical="top" wrapText="1"/>
      <protection/>
    </xf>
    <xf numFmtId="0" fontId="30" fillId="0" borderId="11" xfId="63" applyFont="1" applyFill="1" applyBorder="1" applyAlignment="1">
      <alignment horizontal="center" vertical="top" wrapText="1"/>
      <protection/>
    </xf>
    <xf numFmtId="0" fontId="31" fillId="0" borderId="34" xfId="63" applyFont="1" applyBorder="1" applyAlignment="1">
      <alignment horizontal="center" vertical="center" wrapText="1"/>
      <protection/>
    </xf>
    <xf numFmtId="0" fontId="18" fillId="0" borderId="0" xfId="66" applyFont="1" applyFill="1" applyAlignment="1">
      <alignment horizontal="center" wrapText="1"/>
      <protection/>
    </xf>
    <xf numFmtId="0" fontId="20" fillId="0" borderId="0" xfId="66" applyFont="1" applyFill="1" applyAlignment="1">
      <alignment horizontal="center"/>
      <protection/>
    </xf>
    <xf numFmtId="0" fontId="21" fillId="0" borderId="44" xfId="66" applyFont="1" applyFill="1" applyBorder="1" applyAlignment="1">
      <alignment horizontal="center"/>
      <protection/>
    </xf>
    <xf numFmtId="0" fontId="21" fillId="0" borderId="45" xfId="66" applyFont="1" applyFill="1" applyBorder="1" applyAlignment="1">
      <alignment horizontal="center"/>
      <protection/>
    </xf>
    <xf numFmtId="0" fontId="25" fillId="0" borderId="0" xfId="66" applyFont="1" applyFill="1" applyAlignment="1">
      <alignment horizontal="center" wrapText="1"/>
      <protection/>
    </xf>
    <xf numFmtId="0" fontId="20" fillId="0" borderId="0" xfId="66" applyFont="1" applyFill="1" applyAlignment="1">
      <alignment horizontal="center" wrapText="1"/>
      <protection/>
    </xf>
    <xf numFmtId="0" fontId="21" fillId="0" borderId="46" xfId="66" applyFont="1" applyFill="1" applyBorder="1" applyAlignment="1">
      <alignment horizontal="center"/>
      <protection/>
    </xf>
    <xf numFmtId="0" fontId="21" fillId="0" borderId="21" xfId="66" applyFont="1" applyFill="1" applyBorder="1" applyAlignment="1">
      <alignment horizontal="center"/>
      <protection/>
    </xf>
    <xf numFmtId="0" fontId="4" fillId="0" borderId="11" xfId="60" applyFont="1" applyFill="1" applyBorder="1" applyAlignment="1">
      <alignment horizontal="center" vertical="center" wrapText="1"/>
      <protection/>
    </xf>
    <xf numFmtId="0" fontId="49" fillId="0" borderId="0" xfId="60" applyFont="1" applyAlignment="1">
      <alignment horizontal="center" wrapText="1"/>
      <protection/>
    </xf>
    <xf numFmtId="0" fontId="9" fillId="0" borderId="30" xfId="60" applyFont="1" applyFill="1" applyBorder="1" applyAlignment="1">
      <alignment horizontal="left" vertical="center" wrapText="1"/>
      <protection/>
    </xf>
    <xf numFmtId="0" fontId="50" fillId="0" borderId="47" xfId="60" applyFont="1" applyFill="1" applyBorder="1" applyAlignment="1">
      <alignment horizontal="center" vertical="center" wrapText="1"/>
      <protection/>
    </xf>
    <xf numFmtId="0" fontId="50" fillId="0" borderId="30" xfId="60" applyFont="1" applyFill="1" applyBorder="1" applyAlignment="1">
      <alignment horizontal="center" vertical="center" wrapText="1"/>
      <protection/>
    </xf>
    <xf numFmtId="0" fontId="50" fillId="0" borderId="48" xfId="60" applyFont="1" applyFill="1" applyBorder="1" applyAlignment="1">
      <alignment horizontal="center" vertical="center" wrapText="1"/>
      <protection/>
    </xf>
    <xf numFmtId="0" fontId="50" fillId="0" borderId="10" xfId="60" applyFont="1" applyFill="1" applyBorder="1" applyAlignment="1">
      <alignment horizontal="center" vertical="center" wrapText="1"/>
      <protection/>
    </xf>
    <xf numFmtId="1" fontId="12" fillId="0" borderId="11" xfId="61" applyNumberFormat="1" applyFont="1" applyFill="1" applyBorder="1" applyAlignment="1" applyProtection="1">
      <alignment horizontal="center" vertical="center" wrapText="1"/>
      <protection/>
    </xf>
    <xf numFmtId="1" fontId="2" fillId="0" borderId="37" xfId="61" applyNumberFormat="1" applyFont="1" applyFill="1" applyBorder="1" applyAlignment="1" applyProtection="1">
      <alignment horizontal="center"/>
      <protection/>
    </xf>
    <xf numFmtId="1" fontId="2" fillId="0" borderId="40" xfId="61" applyNumberFormat="1" applyFont="1" applyFill="1" applyBorder="1" applyAlignment="1" applyProtection="1">
      <alignment horizontal="center"/>
      <protection/>
    </xf>
    <xf numFmtId="1" fontId="12" fillId="0" borderId="37" xfId="61" applyNumberFormat="1" applyFont="1" applyFill="1" applyBorder="1" applyAlignment="1" applyProtection="1">
      <alignment horizontal="center" vertical="center" wrapText="1"/>
      <protection/>
    </xf>
    <xf numFmtId="0" fontId="36" fillId="0" borderId="0" xfId="63" applyFont="1" applyFill="1" applyAlignment="1">
      <alignment horizontal="center" vertical="top" wrapText="1"/>
      <protection/>
    </xf>
    <xf numFmtId="0" fontId="30" fillId="0" borderId="10" xfId="63" applyFont="1" applyFill="1" applyBorder="1" applyAlignment="1">
      <alignment horizontal="left" vertical="top" wrapText="1"/>
      <protection/>
    </xf>
    <xf numFmtId="1" fontId="5" fillId="0" borderId="49" xfId="60" applyNumberFormat="1" applyFont="1" applyFill="1" applyBorder="1" applyAlignment="1">
      <alignment horizontal="center" vertical="center" wrapText="1"/>
      <protection/>
    </xf>
    <xf numFmtId="1" fontId="17" fillId="0" borderId="34" xfId="60" applyNumberFormat="1" applyFont="1" applyFill="1" applyBorder="1" applyAlignment="1">
      <alignment horizontal="center" vertical="center" wrapText="1"/>
      <protection/>
    </xf>
    <xf numFmtId="49" fontId="31" fillId="0" borderId="34" xfId="63" applyNumberFormat="1" applyFont="1" applyBorder="1" applyAlignment="1">
      <alignment horizontal="center" vertical="center" wrapText="1"/>
      <protection/>
    </xf>
    <xf numFmtId="49" fontId="31" fillId="0" borderId="37" xfId="63" applyNumberFormat="1" applyFont="1" applyBorder="1" applyAlignment="1">
      <alignment horizontal="center" vertical="center" wrapText="1"/>
      <protection/>
    </xf>
    <xf numFmtId="3" fontId="38" fillId="0" borderId="11" xfId="48" applyNumberFormat="1" applyFont="1" applyBorder="1" applyAlignment="1">
      <alignment horizontal="center" vertical="center" wrapText="1"/>
      <protection/>
    </xf>
    <xf numFmtId="0" fontId="24" fillId="0" borderId="0" xfId="66" applyFont="1" applyFill="1">
      <alignment/>
      <protection/>
    </xf>
    <xf numFmtId="0" fontId="24" fillId="0" borderId="0" xfId="66" applyFont="1" applyFill="1" applyAlignment="1">
      <alignment wrapText="1"/>
      <protection/>
    </xf>
    <xf numFmtId="1" fontId="7" fillId="0" borderId="0" xfId="61" applyNumberFormat="1" applyFont="1" applyFill="1" applyProtection="1">
      <alignment/>
      <protection locked="0"/>
    </xf>
    <xf numFmtId="0" fontId="0" fillId="0" borderId="0" xfId="0" applyAlignment="1">
      <alignment/>
    </xf>
    <xf numFmtId="1" fontId="3" fillId="0" borderId="0" xfId="61" applyNumberFormat="1" applyFont="1" applyFill="1" applyAlignment="1" applyProtection="1">
      <alignment horizontal="center"/>
      <protection locked="0"/>
    </xf>
    <xf numFmtId="181" fontId="31" fillId="0" borderId="37" xfId="63" applyNumberFormat="1" applyFont="1" applyBorder="1" applyAlignment="1">
      <alignment horizontal="center" vertical="center" wrapText="1"/>
      <protection/>
    </xf>
    <xf numFmtId="1" fontId="3" fillId="0" borderId="10" xfId="61" applyNumberFormat="1" applyFont="1" applyFill="1" applyBorder="1" applyAlignment="1" applyProtection="1">
      <alignment horizontal="center"/>
      <protection locked="0"/>
    </xf>
    <xf numFmtId="0" fontId="24" fillId="0" borderId="0" xfId="66" applyFont="1" applyFill="1">
      <alignment/>
      <protection/>
    </xf>
    <xf numFmtId="0" fontId="24" fillId="0" borderId="0" xfId="66" applyFont="1" applyFill="1" applyAlignment="1">
      <alignment wrapText="1"/>
      <protection/>
    </xf>
    <xf numFmtId="0" fontId="26" fillId="0" borderId="0" xfId="66" applyFont="1" applyFill="1" applyAlignment="1">
      <alignment horizontal="center"/>
      <protection/>
    </xf>
    <xf numFmtId="3" fontId="27" fillId="0" borderId="11" xfId="66" applyNumberFormat="1" applyFont="1" applyFill="1" applyBorder="1" applyAlignment="1">
      <alignment horizontal="center" vertical="center" wrapText="1"/>
      <protection/>
    </xf>
    <xf numFmtId="0" fontId="2" fillId="0" borderId="0" xfId="60" applyFont="1">
      <alignment/>
      <protection/>
    </xf>
    <xf numFmtId="0" fontId="5" fillId="0" borderId="11" xfId="60" applyFont="1" applyFill="1" applyBorder="1" applyAlignment="1">
      <alignment horizontal="center" vertical="center" wrapText="1"/>
      <protection/>
    </xf>
    <xf numFmtId="1" fontId="12" fillId="0" borderId="11" xfId="61" applyNumberFormat="1" applyFont="1" applyFill="1" applyBorder="1" applyAlignment="1" applyProtection="1">
      <alignment horizontal="center"/>
      <protection locked="0"/>
    </xf>
    <xf numFmtId="1" fontId="13" fillId="0" borderId="37" xfId="61" applyNumberFormat="1" applyFont="1" applyFill="1" applyBorder="1" applyAlignment="1" applyProtection="1">
      <alignment horizontal="center" vertical="center" wrapText="1"/>
      <protection/>
    </xf>
    <xf numFmtId="1" fontId="12" fillId="0" borderId="37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34" xfId="61" applyNumberFormat="1" applyFont="1" applyFill="1" applyBorder="1" applyAlignment="1" applyProtection="1">
      <alignment horizontal="center" vertical="center" wrapText="1"/>
      <protection/>
    </xf>
    <xf numFmtId="49" fontId="31" fillId="0" borderId="11" xfId="60" applyNumberFormat="1" applyFont="1" applyFill="1" applyBorder="1" applyAlignment="1">
      <alignment horizontal="center" vertical="center" wrapText="1"/>
      <protection/>
    </xf>
    <xf numFmtId="1" fontId="12" fillId="0" borderId="34" xfId="61" applyNumberFormat="1" applyFont="1" applyFill="1" applyBorder="1" applyAlignment="1" applyProtection="1">
      <alignment horizontal="center" vertical="center" wrapText="1"/>
      <protection/>
    </xf>
    <xf numFmtId="1" fontId="12" fillId="0" borderId="34" xfId="61" applyNumberFormat="1" applyFont="1" applyFill="1" applyBorder="1" applyAlignment="1" applyProtection="1">
      <alignment horizontal="center" vertical="center" wrapText="1"/>
      <protection locked="0"/>
    </xf>
    <xf numFmtId="1" fontId="12" fillId="0" borderId="11" xfId="61" applyNumberFormat="1" applyFont="1" applyFill="1" applyBorder="1" applyAlignment="1" applyProtection="1">
      <alignment horizontal="center" vertical="center" wrapText="1"/>
      <protection/>
    </xf>
    <xf numFmtId="1" fontId="3" fillId="0" borderId="10" xfId="61" applyNumberFormat="1" applyFont="1" applyFill="1" applyBorder="1" applyAlignment="1" applyProtection="1">
      <alignment/>
      <protection locked="0"/>
    </xf>
    <xf numFmtId="1" fontId="12" fillId="0" borderId="11" xfId="61" applyNumberFormat="1" applyFont="1" applyFill="1" applyBorder="1" applyAlignment="1" applyProtection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 3" xfId="48"/>
    <cellStyle name="Звичайний 3 2 3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5 2" xfId="58"/>
    <cellStyle name="Обычный 5 3" xfId="59"/>
    <cellStyle name="Обычный 6 3" xfId="60"/>
    <cellStyle name="Обычный_06" xfId="61"/>
    <cellStyle name="Обычный_09_Професійний склад" xfId="62"/>
    <cellStyle name="Обычный_27.08.2013" xfId="63"/>
    <cellStyle name="Обычный_TБЛ-12~1" xfId="64"/>
    <cellStyle name="Обычный_Інваліди_Лайт1111" xfId="65"/>
    <cellStyle name="Обычный_Форма7Н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K16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51.8515625" style="116" customWidth="1"/>
    <col min="2" max="2" width="52.8515625" style="116" customWidth="1"/>
    <col min="3" max="16384" width="9.140625" style="116" customWidth="1"/>
  </cols>
  <sheetData>
    <row r="2" spans="1:2" ht="48" customHeight="1">
      <c r="A2" s="166" t="s">
        <v>82</v>
      </c>
      <c r="B2" s="166"/>
    </row>
    <row r="3" spans="1:11" ht="20.25">
      <c r="A3" s="167" t="s">
        <v>75</v>
      </c>
      <c r="B3" s="167"/>
      <c r="C3" s="117"/>
      <c r="D3" s="117"/>
      <c r="E3" s="117"/>
      <c r="F3" s="117"/>
      <c r="G3" s="117"/>
      <c r="H3" s="117"/>
      <c r="I3" s="117"/>
      <c r="J3" s="117"/>
      <c r="K3" s="117"/>
    </row>
    <row r="4" ht="24" customHeight="1"/>
    <row r="5" spans="1:2" ht="30.75" customHeight="1">
      <c r="A5" s="168" t="s">
        <v>77</v>
      </c>
      <c r="B5" s="118" t="s">
        <v>86</v>
      </c>
    </row>
    <row r="6" spans="1:2" ht="30.75" customHeight="1">
      <c r="A6" s="169"/>
      <c r="B6" s="119" t="s">
        <v>87</v>
      </c>
    </row>
    <row r="7" spans="1:2" ht="30.75" customHeight="1">
      <c r="A7" s="170"/>
      <c r="B7" s="120" t="s">
        <v>88</v>
      </c>
    </row>
    <row r="8" spans="1:2" ht="30.75" customHeight="1">
      <c r="A8" s="163" t="s">
        <v>34</v>
      </c>
      <c r="B8" s="118" t="s">
        <v>89</v>
      </c>
    </row>
    <row r="9" spans="1:2" ht="30.75" customHeight="1">
      <c r="A9" s="164"/>
      <c r="B9" s="119" t="s">
        <v>90</v>
      </c>
    </row>
    <row r="10" spans="1:2" ht="30.75" customHeight="1" thickBot="1">
      <c r="A10" s="171"/>
      <c r="B10" s="121" t="s">
        <v>91</v>
      </c>
    </row>
    <row r="11" spans="1:2" ht="30.75" customHeight="1" thickTop="1">
      <c r="A11" s="169" t="s">
        <v>78</v>
      </c>
      <c r="B11" s="122" t="s">
        <v>92</v>
      </c>
    </row>
    <row r="12" spans="1:2" ht="30.75" customHeight="1">
      <c r="A12" s="169"/>
      <c r="B12" s="119" t="s">
        <v>93</v>
      </c>
    </row>
    <row r="13" spans="1:2" ht="30.75" customHeight="1">
      <c r="A13" s="170"/>
      <c r="B13" s="120" t="s">
        <v>94</v>
      </c>
    </row>
    <row r="14" spans="1:2" ht="30.75" customHeight="1">
      <c r="A14" s="163" t="s">
        <v>76</v>
      </c>
      <c r="B14" s="118" t="s">
        <v>95</v>
      </c>
    </row>
    <row r="15" spans="1:2" ht="30.75" customHeight="1">
      <c r="A15" s="164"/>
      <c r="B15" s="119" t="s">
        <v>96</v>
      </c>
    </row>
    <row r="16" spans="1:2" ht="30.75" customHeight="1">
      <c r="A16" s="165"/>
      <c r="B16" s="120" t="s">
        <v>97</v>
      </c>
    </row>
  </sheetData>
  <sheetProtection/>
  <mergeCells count="6">
    <mergeCell ref="A14:A16"/>
    <mergeCell ref="A2:B2"/>
    <mergeCell ref="A3:B3"/>
    <mergeCell ref="A5:A7"/>
    <mergeCell ref="A8:A10"/>
    <mergeCell ref="A11:A13"/>
  </mergeCells>
  <printOptions horizontalCentered="1"/>
  <pageMargins left="0.31496062992125984" right="0.31496062992125984" top="0.35433070866141736" bottom="0.7480314960629921" header="0.31496062992125984" footer="0.31496062992125984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="86" zoomScaleNormal="86" zoomScaleSheetLayoutView="80" zoomScalePageLayoutView="0" workbookViewId="0" topLeftCell="A1">
      <selection activeCell="H3" sqref="H3"/>
    </sheetView>
  </sheetViews>
  <sheetFormatPr defaultColWidth="10.28125" defaultRowHeight="15"/>
  <cols>
    <col min="1" max="1" width="33.421875" style="34" customWidth="1"/>
    <col min="2" max="2" width="14.00390625" style="39" customWidth="1"/>
    <col min="3" max="3" width="13.421875" style="39" customWidth="1"/>
    <col min="4" max="237" width="7.8515625" style="34" customWidth="1"/>
    <col min="238" max="238" width="39.28125" style="34" customWidth="1"/>
    <col min="239" max="16384" width="10.28125" style="34" customWidth="1"/>
  </cols>
  <sheetData>
    <row r="1" spans="1:3" ht="89.25" customHeight="1">
      <c r="A1" s="175" t="s">
        <v>83</v>
      </c>
      <c r="B1" s="176"/>
      <c r="C1" s="176"/>
    </row>
    <row r="2" spans="1:3" ht="16.5" customHeight="1" thickBot="1">
      <c r="A2" s="172" t="s">
        <v>42</v>
      </c>
      <c r="B2" s="172"/>
      <c r="C2" s="172"/>
    </row>
    <row r="3" spans="1:3" s="36" customFormat="1" ht="39" customHeight="1" thickTop="1">
      <c r="A3" s="35"/>
      <c r="B3" s="173" t="s">
        <v>33</v>
      </c>
      <c r="C3" s="174"/>
    </row>
    <row r="4" spans="1:3" s="36" customFormat="1" ht="40.5" customHeight="1" thickBot="1">
      <c r="A4" s="37"/>
      <c r="B4" s="52" t="s">
        <v>84</v>
      </c>
      <c r="C4" s="138" t="s">
        <v>85</v>
      </c>
    </row>
    <row r="5" spans="1:3" s="36" customFormat="1" ht="63" customHeight="1" thickTop="1">
      <c r="A5" s="101" t="s">
        <v>79</v>
      </c>
      <c r="B5" s="102">
        <v>481.9</v>
      </c>
      <c r="C5" s="113">
        <v>485.1</v>
      </c>
    </row>
    <row r="6" spans="1:3" s="36" customFormat="1" ht="48.75" customHeight="1">
      <c r="A6" s="51" t="s">
        <v>80</v>
      </c>
      <c r="B6" s="44">
        <v>64.2</v>
      </c>
      <c r="C6" s="47">
        <v>65.6</v>
      </c>
    </row>
    <row r="7" spans="1:3" s="36" customFormat="1" ht="57" customHeight="1">
      <c r="A7" s="48" t="s">
        <v>35</v>
      </c>
      <c r="B7" s="103">
        <v>431.1</v>
      </c>
      <c r="C7" s="114">
        <v>436.3</v>
      </c>
    </row>
    <row r="8" spans="1:3" s="36" customFormat="1" ht="54.75" customHeight="1">
      <c r="A8" s="49" t="s">
        <v>34</v>
      </c>
      <c r="B8" s="45">
        <v>57.4</v>
      </c>
      <c r="C8" s="46">
        <v>59</v>
      </c>
    </row>
    <row r="9" spans="1:3" s="36" customFormat="1" ht="70.5" customHeight="1">
      <c r="A9" s="50" t="s">
        <v>37</v>
      </c>
      <c r="B9" s="104">
        <v>50.8</v>
      </c>
      <c r="C9" s="115">
        <v>48.8</v>
      </c>
    </row>
    <row r="10" spans="1:3" s="36" customFormat="1" ht="60.75" customHeight="1">
      <c r="A10" s="51" t="s">
        <v>76</v>
      </c>
      <c r="B10" s="44">
        <v>10.5</v>
      </c>
      <c r="C10" s="47">
        <v>10.1</v>
      </c>
    </row>
    <row r="11" spans="1:3" s="40" customFormat="1" ht="15">
      <c r="A11" s="38"/>
      <c r="B11" s="38"/>
      <c r="C11" s="39"/>
    </row>
    <row r="12" spans="1:3" s="42" customFormat="1" ht="12" customHeight="1">
      <c r="A12" s="41"/>
      <c r="B12" s="41"/>
      <c r="C12" s="39"/>
    </row>
    <row r="13" ht="15">
      <c r="A13" s="43"/>
    </row>
    <row r="14" ht="15">
      <c r="A14" s="43"/>
    </row>
    <row r="15" ht="15">
      <c r="A15" s="43"/>
    </row>
    <row r="16" ht="15">
      <c r="A16" s="43"/>
    </row>
    <row r="17" ht="15">
      <c r="A17" s="43"/>
    </row>
    <row r="18" ht="15">
      <c r="A18" s="43"/>
    </row>
    <row r="19" ht="15">
      <c r="A19" s="43"/>
    </row>
    <row r="20" ht="15">
      <c r="A20" s="43"/>
    </row>
    <row r="21" ht="15">
      <c r="A21" s="43"/>
    </row>
    <row r="22" ht="15">
      <c r="A22" s="43"/>
    </row>
  </sheetData>
  <sheetProtection/>
  <mergeCells count="3">
    <mergeCell ref="A2:C2"/>
    <mergeCell ref="B3:C3"/>
    <mergeCell ref="A1:C1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O29"/>
  <sheetViews>
    <sheetView zoomScale="71" zoomScaleNormal="71" zoomScaleSheetLayoutView="75" workbookViewId="0" topLeftCell="B1">
      <selection activeCell="M11" sqref="M11"/>
    </sheetView>
  </sheetViews>
  <sheetFormatPr defaultColWidth="9.140625" defaultRowHeight="15"/>
  <cols>
    <col min="1" max="1" width="1.28515625" style="70" hidden="1" customWidth="1"/>
    <col min="2" max="2" width="34.421875" style="70" customWidth="1"/>
    <col min="3" max="3" width="14.7109375" style="70" customWidth="1"/>
    <col min="4" max="4" width="15.421875" style="70" customWidth="1"/>
    <col min="5" max="5" width="14.00390625" style="70" customWidth="1"/>
    <col min="6" max="6" width="9.140625" style="70" customWidth="1"/>
    <col min="7" max="9" width="0" style="70" hidden="1" customWidth="1"/>
    <col min="10" max="16384" width="9.140625" style="70" customWidth="1"/>
  </cols>
  <sheetData>
    <row r="1" s="53" customFormat="1" ht="10.5" customHeight="1"/>
    <row r="2" spans="1:5" s="54" customFormat="1" ht="51" customHeight="1">
      <c r="A2" s="177" t="s">
        <v>44</v>
      </c>
      <c r="B2" s="177"/>
      <c r="C2" s="177"/>
      <c r="D2" s="177"/>
      <c r="E2" s="177"/>
    </row>
    <row r="3" spans="1:5" s="54" customFormat="1" ht="9" customHeight="1">
      <c r="A3" s="55"/>
      <c r="B3" s="55"/>
      <c r="C3" s="55"/>
      <c r="D3" s="55"/>
      <c r="E3" s="55"/>
    </row>
    <row r="4" spans="1:5" s="54" customFormat="1" ht="27" customHeight="1">
      <c r="A4" s="55"/>
      <c r="B4" s="200" t="s">
        <v>45</v>
      </c>
      <c r="C4" s="200"/>
      <c r="D4" s="200"/>
      <c r="E4" s="199" t="s">
        <v>36</v>
      </c>
    </row>
    <row r="5" spans="1:5" s="54" customFormat="1" ht="24.75" customHeight="1">
      <c r="A5" s="55"/>
      <c r="B5" s="178"/>
      <c r="C5" s="204" t="s">
        <v>118</v>
      </c>
      <c r="D5" s="204" t="s">
        <v>69</v>
      </c>
      <c r="E5" s="204" t="s">
        <v>119</v>
      </c>
    </row>
    <row r="6" spans="1:5" s="54" customFormat="1" ht="54.75" customHeight="1">
      <c r="A6" s="56"/>
      <c r="B6" s="178"/>
      <c r="C6" s="203"/>
      <c r="D6" s="203"/>
      <c r="E6" s="203"/>
    </row>
    <row r="7" spans="2:5" s="57" customFormat="1" ht="19.5" customHeight="1">
      <c r="B7" s="58" t="s">
        <v>6</v>
      </c>
      <c r="C7" s="58">
        <v>1</v>
      </c>
      <c r="D7" s="59">
        <v>2</v>
      </c>
      <c r="E7" s="58">
        <v>3</v>
      </c>
    </row>
    <row r="8" spans="2:9" s="60" customFormat="1" ht="27.75" customHeight="1">
      <c r="B8" s="84" t="s">
        <v>39</v>
      </c>
      <c r="C8" s="61">
        <f>SUM(C9:C29)</f>
        <v>9005</v>
      </c>
      <c r="D8" s="61">
        <f>SUM(D9:D29)</f>
        <v>6095</v>
      </c>
      <c r="E8" s="61">
        <f>SUM(E9:E29)</f>
        <v>2517</v>
      </c>
      <c r="H8" s="62"/>
      <c r="I8" s="62"/>
    </row>
    <row r="9" spans="2:9" s="63" customFormat="1" ht="23.25" customHeight="1">
      <c r="B9" s="64" t="s">
        <v>48</v>
      </c>
      <c r="C9" s="65">
        <v>187</v>
      </c>
      <c r="D9" s="65">
        <v>203</v>
      </c>
      <c r="E9" s="65">
        <v>130</v>
      </c>
      <c r="G9" s="66">
        <f>ROUND(E9/$E$8*100,1)</f>
        <v>5.2</v>
      </c>
      <c r="H9" s="67">
        <f>ROUND(D9/1000,1)</f>
        <v>0.2</v>
      </c>
      <c r="I9" s="67">
        <f>ROUND(E9/1000,1)</f>
        <v>0.1</v>
      </c>
    </row>
    <row r="10" spans="2:9" s="63" customFormat="1" ht="23.25" customHeight="1">
      <c r="B10" s="64" t="s">
        <v>49</v>
      </c>
      <c r="C10" s="65">
        <v>260</v>
      </c>
      <c r="D10" s="65">
        <v>208</v>
      </c>
      <c r="E10" s="65">
        <v>2</v>
      </c>
      <c r="G10" s="66">
        <f aca="true" t="shared" si="0" ref="G10:G29">ROUND(E10/$E$8*100,1)</f>
        <v>0.1</v>
      </c>
      <c r="H10" s="67">
        <f aca="true" t="shared" si="1" ref="H10:I29">ROUND(D10/1000,1)</f>
        <v>0.2</v>
      </c>
      <c r="I10" s="67">
        <f t="shared" si="1"/>
        <v>0</v>
      </c>
    </row>
    <row r="11" spans="2:9" s="63" customFormat="1" ht="23.25" customHeight="1">
      <c r="B11" s="64" t="s">
        <v>50</v>
      </c>
      <c r="C11" s="65">
        <v>37</v>
      </c>
      <c r="D11" s="65">
        <v>69</v>
      </c>
      <c r="E11" s="65">
        <v>162</v>
      </c>
      <c r="G11" s="68">
        <f t="shared" si="0"/>
        <v>6.4</v>
      </c>
      <c r="H11" s="67">
        <f t="shared" si="1"/>
        <v>0.1</v>
      </c>
      <c r="I11" s="67">
        <f t="shared" si="1"/>
        <v>0.2</v>
      </c>
    </row>
    <row r="12" spans="2:9" s="63" customFormat="1" ht="23.25" customHeight="1">
      <c r="B12" s="64" t="s">
        <v>51</v>
      </c>
      <c r="C12" s="65">
        <v>241</v>
      </c>
      <c r="D12" s="65">
        <v>374</v>
      </c>
      <c r="E12" s="65">
        <v>4</v>
      </c>
      <c r="G12" s="66">
        <f t="shared" si="0"/>
        <v>0.2</v>
      </c>
      <c r="H12" s="67">
        <f t="shared" si="1"/>
        <v>0.4</v>
      </c>
      <c r="I12" s="67">
        <f t="shared" si="1"/>
        <v>0</v>
      </c>
    </row>
    <row r="13" spans="2:9" s="63" customFormat="1" ht="23.25" customHeight="1">
      <c r="B13" s="64" t="s">
        <v>52</v>
      </c>
      <c r="C13" s="65">
        <v>469</v>
      </c>
      <c r="D13" s="65">
        <v>239</v>
      </c>
      <c r="E13" s="65">
        <v>0</v>
      </c>
      <c r="G13" s="68">
        <f t="shared" si="0"/>
        <v>0</v>
      </c>
      <c r="H13" s="67">
        <f t="shared" si="1"/>
        <v>0.2</v>
      </c>
      <c r="I13" s="67">
        <f t="shared" si="1"/>
        <v>0</v>
      </c>
    </row>
    <row r="14" spans="2:9" s="63" customFormat="1" ht="23.25" customHeight="1">
      <c r="B14" s="64" t="s">
        <v>53</v>
      </c>
      <c r="C14" s="65">
        <v>692</v>
      </c>
      <c r="D14" s="65">
        <v>259</v>
      </c>
      <c r="E14" s="65">
        <v>26</v>
      </c>
      <c r="G14" s="66">
        <f t="shared" si="0"/>
        <v>1</v>
      </c>
      <c r="H14" s="67">
        <f t="shared" si="1"/>
        <v>0.3</v>
      </c>
      <c r="I14" s="67">
        <f t="shared" si="1"/>
        <v>0</v>
      </c>
    </row>
    <row r="15" spans="2:9" s="63" customFormat="1" ht="23.25" customHeight="1">
      <c r="B15" s="64" t="s">
        <v>54</v>
      </c>
      <c r="C15" s="65">
        <v>88</v>
      </c>
      <c r="D15" s="65">
        <v>83</v>
      </c>
      <c r="E15" s="65">
        <v>0</v>
      </c>
      <c r="G15" s="66">
        <f t="shared" si="0"/>
        <v>0</v>
      </c>
      <c r="H15" s="67">
        <f t="shared" si="1"/>
        <v>0.1</v>
      </c>
      <c r="I15" s="67">
        <f t="shared" si="1"/>
        <v>0</v>
      </c>
    </row>
    <row r="16" spans="2:9" s="63" customFormat="1" ht="23.25" customHeight="1">
      <c r="B16" s="64" t="s">
        <v>55</v>
      </c>
      <c r="C16" s="65">
        <v>335</v>
      </c>
      <c r="D16" s="65">
        <v>707</v>
      </c>
      <c r="E16" s="65">
        <v>36</v>
      </c>
      <c r="G16" s="66">
        <f t="shared" si="0"/>
        <v>1.4</v>
      </c>
      <c r="H16" s="67">
        <f t="shared" si="1"/>
        <v>0.7</v>
      </c>
      <c r="I16" s="67">
        <f t="shared" si="1"/>
        <v>0</v>
      </c>
    </row>
    <row r="17" spans="2:9" s="63" customFormat="1" ht="23.25" customHeight="1">
      <c r="B17" s="64" t="s">
        <v>56</v>
      </c>
      <c r="C17" s="65">
        <v>174</v>
      </c>
      <c r="D17" s="65">
        <v>137</v>
      </c>
      <c r="E17" s="65">
        <v>153</v>
      </c>
      <c r="G17" s="66">
        <f t="shared" si="0"/>
        <v>6.1</v>
      </c>
      <c r="H17" s="67">
        <f t="shared" si="1"/>
        <v>0.1</v>
      </c>
      <c r="I17" s="67">
        <f t="shared" si="1"/>
        <v>0.2</v>
      </c>
    </row>
    <row r="18" spans="2:9" s="63" customFormat="1" ht="23.25" customHeight="1">
      <c r="B18" s="64" t="s">
        <v>57</v>
      </c>
      <c r="C18" s="65">
        <v>275</v>
      </c>
      <c r="D18" s="65">
        <v>25</v>
      </c>
      <c r="E18" s="65">
        <v>1</v>
      </c>
      <c r="G18" s="66">
        <f t="shared" si="0"/>
        <v>0</v>
      </c>
      <c r="H18" s="67">
        <f t="shared" si="1"/>
        <v>0</v>
      </c>
      <c r="I18" s="67">
        <f t="shared" si="1"/>
        <v>0</v>
      </c>
    </row>
    <row r="19" spans="2:9" s="63" customFormat="1" ht="23.25" customHeight="1">
      <c r="B19" s="64" t="s">
        <v>58</v>
      </c>
      <c r="C19" s="65">
        <v>237</v>
      </c>
      <c r="D19" s="65">
        <v>115</v>
      </c>
      <c r="E19" s="65">
        <v>20</v>
      </c>
      <c r="G19" s="66">
        <f t="shared" si="0"/>
        <v>0.8</v>
      </c>
      <c r="H19" s="67">
        <f t="shared" si="1"/>
        <v>0.1</v>
      </c>
      <c r="I19" s="67">
        <f t="shared" si="1"/>
        <v>0</v>
      </c>
    </row>
    <row r="20" spans="2:15" s="63" customFormat="1" ht="23.25" customHeight="1">
      <c r="B20" s="64" t="s">
        <v>59</v>
      </c>
      <c r="C20" s="65">
        <v>356</v>
      </c>
      <c r="D20" s="65">
        <v>176</v>
      </c>
      <c r="E20" s="65">
        <v>29</v>
      </c>
      <c r="G20" s="68">
        <f t="shared" si="0"/>
        <v>1.2</v>
      </c>
      <c r="H20" s="67">
        <f t="shared" si="1"/>
        <v>0.2</v>
      </c>
      <c r="I20" s="67">
        <f t="shared" si="1"/>
        <v>0</v>
      </c>
      <c r="O20" s="160"/>
    </row>
    <row r="21" spans="2:15" s="63" customFormat="1" ht="23.25" customHeight="1">
      <c r="B21" s="64" t="s">
        <v>60</v>
      </c>
      <c r="C21" s="65">
        <v>518</v>
      </c>
      <c r="D21" s="65">
        <v>241</v>
      </c>
      <c r="E21" s="65">
        <v>142</v>
      </c>
      <c r="G21" s="68">
        <f t="shared" si="0"/>
        <v>5.6</v>
      </c>
      <c r="H21" s="67">
        <f t="shared" si="1"/>
        <v>0.2</v>
      </c>
      <c r="I21" s="67">
        <f t="shared" si="1"/>
        <v>0.1</v>
      </c>
      <c r="O21" s="160"/>
    </row>
    <row r="22" spans="2:9" s="63" customFormat="1" ht="23.25" customHeight="1">
      <c r="B22" s="64" t="s">
        <v>61</v>
      </c>
      <c r="C22" s="65">
        <v>139</v>
      </c>
      <c r="D22" s="65">
        <v>128</v>
      </c>
      <c r="E22" s="65">
        <v>0</v>
      </c>
      <c r="G22" s="68">
        <f t="shared" si="0"/>
        <v>0</v>
      </c>
      <c r="H22" s="67">
        <f t="shared" si="1"/>
        <v>0.1</v>
      </c>
      <c r="I22" s="67">
        <f t="shared" si="1"/>
        <v>0</v>
      </c>
    </row>
    <row r="23" spans="2:9" s="63" customFormat="1" ht="23.25" customHeight="1">
      <c r="B23" s="64" t="s">
        <v>62</v>
      </c>
      <c r="C23" s="65">
        <v>229</v>
      </c>
      <c r="D23" s="65">
        <v>17</v>
      </c>
      <c r="E23" s="65">
        <v>0</v>
      </c>
      <c r="G23" s="66">
        <f t="shared" si="0"/>
        <v>0</v>
      </c>
      <c r="H23" s="67">
        <f t="shared" si="1"/>
        <v>0</v>
      </c>
      <c r="I23" s="67">
        <f t="shared" si="1"/>
        <v>0</v>
      </c>
    </row>
    <row r="24" spans="2:9" s="63" customFormat="1" ht="23.25" customHeight="1">
      <c r="B24" s="64" t="s">
        <v>63</v>
      </c>
      <c r="C24" s="69">
        <v>212</v>
      </c>
      <c r="D24" s="69">
        <v>51</v>
      </c>
      <c r="E24" s="69">
        <v>21</v>
      </c>
      <c r="G24" s="66">
        <f t="shared" si="0"/>
        <v>0.8</v>
      </c>
      <c r="H24" s="67">
        <f t="shared" si="1"/>
        <v>0.1</v>
      </c>
      <c r="I24" s="67">
        <f t="shared" si="1"/>
        <v>0</v>
      </c>
    </row>
    <row r="25" spans="2:9" s="63" customFormat="1" ht="23.25" customHeight="1">
      <c r="B25" s="64" t="s">
        <v>64</v>
      </c>
      <c r="C25" s="65">
        <v>134</v>
      </c>
      <c r="D25" s="65">
        <v>346</v>
      </c>
      <c r="E25" s="65">
        <v>155</v>
      </c>
      <c r="G25" s="66">
        <f t="shared" si="0"/>
        <v>6.2</v>
      </c>
      <c r="H25" s="67">
        <f t="shared" si="1"/>
        <v>0.3</v>
      </c>
      <c r="I25" s="67">
        <f t="shared" si="1"/>
        <v>0.2</v>
      </c>
    </row>
    <row r="26" spans="2:9" s="63" customFormat="1" ht="26.25" customHeight="1">
      <c r="B26" s="83" t="s">
        <v>65</v>
      </c>
      <c r="C26" s="65">
        <v>218</v>
      </c>
      <c r="D26" s="65">
        <v>232</v>
      </c>
      <c r="E26" s="65">
        <v>332</v>
      </c>
      <c r="G26" s="66">
        <f t="shared" si="0"/>
        <v>13.2</v>
      </c>
      <c r="H26" s="67">
        <f t="shared" si="1"/>
        <v>0.2</v>
      </c>
      <c r="I26" s="67">
        <f t="shared" si="1"/>
        <v>0.3</v>
      </c>
    </row>
    <row r="27" spans="2:9" s="63" customFormat="1" ht="23.25" customHeight="1">
      <c r="B27" s="83" t="s">
        <v>66</v>
      </c>
      <c r="C27" s="65">
        <v>2319</v>
      </c>
      <c r="D27" s="65">
        <v>1382</v>
      </c>
      <c r="E27" s="65">
        <v>787</v>
      </c>
      <c r="G27" s="66">
        <f t="shared" si="0"/>
        <v>31.3</v>
      </c>
      <c r="H27" s="67">
        <f t="shared" si="1"/>
        <v>1.4</v>
      </c>
      <c r="I27" s="67">
        <f t="shared" si="1"/>
        <v>0.8</v>
      </c>
    </row>
    <row r="28" spans="2:9" s="63" customFormat="1" ht="34.5" customHeight="1">
      <c r="B28" s="83" t="s">
        <v>67</v>
      </c>
      <c r="C28" s="65">
        <v>910</v>
      </c>
      <c r="D28" s="65">
        <v>697</v>
      </c>
      <c r="E28" s="65">
        <v>325</v>
      </c>
      <c r="G28" s="66">
        <f t="shared" si="0"/>
        <v>12.9</v>
      </c>
      <c r="H28" s="67">
        <f t="shared" si="1"/>
        <v>0.7</v>
      </c>
      <c r="I28" s="67">
        <f t="shared" si="1"/>
        <v>0.3</v>
      </c>
    </row>
    <row r="29" spans="2:9" s="63" customFormat="1" ht="35.25" customHeight="1">
      <c r="B29" s="83" t="s">
        <v>38</v>
      </c>
      <c r="C29" s="65">
        <v>975</v>
      </c>
      <c r="D29" s="65">
        <v>406</v>
      </c>
      <c r="E29" s="65">
        <v>192</v>
      </c>
      <c r="G29" s="66">
        <f t="shared" si="0"/>
        <v>7.6</v>
      </c>
      <c r="H29" s="67">
        <f t="shared" si="1"/>
        <v>0.4</v>
      </c>
      <c r="I29" s="67">
        <f t="shared" si="1"/>
        <v>0.2</v>
      </c>
    </row>
  </sheetData>
  <sheetProtection/>
  <mergeCells count="6">
    <mergeCell ref="A2:E2"/>
    <mergeCell ref="B5:B6"/>
    <mergeCell ref="B4:D4"/>
    <mergeCell ref="D5:D6"/>
    <mergeCell ref="E5:E6"/>
    <mergeCell ref="C5:C6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27"/>
  <sheetViews>
    <sheetView zoomScaleSheetLayoutView="75" zoomScalePageLayoutView="0" workbookViewId="0" topLeftCell="A1">
      <selection activeCell="D6" sqref="D6"/>
    </sheetView>
  </sheetViews>
  <sheetFormatPr defaultColWidth="8.8515625" defaultRowHeight="15"/>
  <cols>
    <col min="1" max="1" width="45.57421875" style="23" customWidth="1"/>
    <col min="2" max="2" width="15.00390625" style="206" customWidth="1"/>
    <col min="3" max="3" width="13.00390625" style="23" customWidth="1"/>
    <col min="4" max="4" width="12.140625" style="23" customWidth="1"/>
    <col min="5" max="7" width="8.8515625" style="23" customWidth="1"/>
    <col min="8" max="8" width="43.00390625" style="23" customWidth="1"/>
    <col min="9" max="16384" width="8.8515625" style="23" customWidth="1"/>
  </cols>
  <sheetData>
    <row r="1" spans="1:4" s="18" customFormat="1" ht="41.25" customHeight="1">
      <c r="A1" s="180" t="s">
        <v>120</v>
      </c>
      <c r="B1" s="180"/>
      <c r="C1" s="180"/>
      <c r="D1" s="180"/>
    </row>
    <row r="2" spans="1:4" s="18" customFormat="1" ht="21.75" customHeight="1">
      <c r="A2" s="181" t="s">
        <v>7</v>
      </c>
      <c r="B2" s="181"/>
      <c r="C2" s="181"/>
      <c r="D2" s="181"/>
    </row>
    <row r="3" spans="1:4" s="20" customFormat="1" ht="19.5" customHeight="1" thickBot="1">
      <c r="A3" s="90" t="s">
        <v>45</v>
      </c>
      <c r="B3" s="90"/>
      <c r="C3" s="19"/>
      <c r="D3" s="19"/>
    </row>
    <row r="4" spans="1:4" s="20" customFormat="1" ht="21" customHeight="1">
      <c r="A4" s="182"/>
      <c r="B4" s="211" t="s">
        <v>118</v>
      </c>
      <c r="C4" s="211" t="s">
        <v>69</v>
      </c>
      <c r="D4" s="211" t="s">
        <v>119</v>
      </c>
    </row>
    <row r="5" spans="1:4" s="20" customFormat="1" ht="34.5" customHeight="1">
      <c r="A5" s="183"/>
      <c r="B5" s="179"/>
      <c r="C5" s="179"/>
      <c r="D5" s="179"/>
    </row>
    <row r="6" spans="1:4" s="21" customFormat="1" ht="21" customHeight="1">
      <c r="A6" s="161" t="s">
        <v>41</v>
      </c>
      <c r="B6" s="77">
        <f>SUM(B7:B25)</f>
        <v>9005</v>
      </c>
      <c r="C6" s="78">
        <f>SUM(C7:C25)</f>
        <v>6095</v>
      </c>
      <c r="D6" s="78">
        <f>SUM(D7:D25)</f>
        <v>2517</v>
      </c>
    </row>
    <row r="7" spans="1:8" ht="39.75" customHeight="1">
      <c r="A7" s="79" t="s">
        <v>8</v>
      </c>
      <c r="B7" s="205">
        <v>269</v>
      </c>
      <c r="C7" s="205">
        <v>601</v>
      </c>
      <c r="D7" s="80">
        <v>207</v>
      </c>
      <c r="E7" s="21"/>
      <c r="F7" s="22"/>
      <c r="H7" s="24"/>
    </row>
    <row r="8" spans="1:8" ht="44.25" customHeight="1">
      <c r="A8" s="79" t="s">
        <v>70</v>
      </c>
      <c r="B8" s="205">
        <v>15</v>
      </c>
      <c r="C8" s="205">
        <v>2</v>
      </c>
      <c r="D8" s="80">
        <v>0</v>
      </c>
      <c r="E8" s="21"/>
      <c r="F8" s="22"/>
      <c r="H8" s="24"/>
    </row>
    <row r="9" spans="1:8" s="25" customFormat="1" ht="27" customHeight="1">
      <c r="A9" s="79" t="s">
        <v>71</v>
      </c>
      <c r="B9" s="205">
        <v>398</v>
      </c>
      <c r="C9" s="205">
        <v>717</v>
      </c>
      <c r="D9" s="80">
        <v>5</v>
      </c>
      <c r="E9" s="21"/>
      <c r="F9" s="22"/>
      <c r="G9" s="23"/>
      <c r="H9" s="24"/>
    </row>
    <row r="10" spans="1:10" ht="43.5" customHeight="1">
      <c r="A10" s="79" t="s">
        <v>9</v>
      </c>
      <c r="B10" s="205">
        <v>20</v>
      </c>
      <c r="C10" s="205">
        <v>25</v>
      </c>
      <c r="D10" s="80">
        <v>0</v>
      </c>
      <c r="E10" s="21"/>
      <c r="F10" s="22"/>
      <c r="H10" s="24"/>
      <c r="J10" s="26"/>
    </row>
    <row r="11" spans="1:8" ht="42" customHeight="1">
      <c r="A11" s="79" t="s">
        <v>10</v>
      </c>
      <c r="B11" s="205">
        <v>182</v>
      </c>
      <c r="C11" s="205">
        <v>74</v>
      </c>
      <c r="D11" s="80">
        <v>0</v>
      </c>
      <c r="E11" s="21"/>
      <c r="F11" s="22"/>
      <c r="H11" s="24"/>
    </row>
    <row r="12" spans="1:8" ht="19.5" customHeight="1">
      <c r="A12" s="79" t="s">
        <v>72</v>
      </c>
      <c r="B12" s="205">
        <v>53</v>
      </c>
      <c r="C12" s="205">
        <v>283</v>
      </c>
      <c r="D12" s="80">
        <v>1</v>
      </c>
      <c r="E12" s="21"/>
      <c r="F12" s="22"/>
      <c r="H12" s="72"/>
    </row>
    <row r="13" spans="1:8" ht="41.25" customHeight="1">
      <c r="A13" s="79" t="s">
        <v>11</v>
      </c>
      <c r="B13" s="205">
        <v>61</v>
      </c>
      <c r="C13" s="205">
        <v>75</v>
      </c>
      <c r="D13" s="80">
        <v>78</v>
      </c>
      <c r="E13" s="21"/>
      <c r="F13" s="22"/>
      <c r="H13" s="24"/>
    </row>
    <row r="14" spans="1:8" ht="41.25" customHeight="1">
      <c r="A14" s="79" t="s">
        <v>12</v>
      </c>
      <c r="B14" s="205">
        <v>20</v>
      </c>
      <c r="C14" s="205">
        <v>91</v>
      </c>
      <c r="D14" s="80">
        <v>0</v>
      </c>
      <c r="E14" s="21"/>
      <c r="F14" s="22"/>
      <c r="H14" s="24"/>
    </row>
    <row r="15" spans="1:8" ht="42" customHeight="1">
      <c r="A15" s="79" t="s">
        <v>13</v>
      </c>
      <c r="B15" s="205">
        <v>0</v>
      </c>
      <c r="C15" s="205">
        <v>3</v>
      </c>
      <c r="D15" s="80">
        <v>0</v>
      </c>
      <c r="E15" s="21"/>
      <c r="F15" s="22"/>
      <c r="H15" s="24"/>
    </row>
    <row r="16" spans="1:8" ht="23.25" customHeight="1">
      <c r="A16" s="79" t="s">
        <v>14</v>
      </c>
      <c r="B16" s="205">
        <v>78</v>
      </c>
      <c r="C16" s="205">
        <v>22</v>
      </c>
      <c r="D16" s="80">
        <v>0</v>
      </c>
      <c r="E16" s="21"/>
      <c r="F16" s="22"/>
      <c r="H16" s="24"/>
    </row>
    <row r="17" spans="1:8" ht="22.5" customHeight="1">
      <c r="A17" s="79" t="s">
        <v>15</v>
      </c>
      <c r="B17" s="205">
        <v>87</v>
      </c>
      <c r="C17" s="205">
        <v>0</v>
      </c>
      <c r="D17" s="80">
        <v>0</v>
      </c>
      <c r="E17" s="21"/>
      <c r="F17" s="22"/>
      <c r="H17" s="24"/>
    </row>
    <row r="18" spans="1:8" ht="22.5" customHeight="1">
      <c r="A18" s="79" t="s">
        <v>16</v>
      </c>
      <c r="B18" s="205">
        <v>15</v>
      </c>
      <c r="C18" s="205">
        <v>25</v>
      </c>
      <c r="D18" s="80">
        <v>6</v>
      </c>
      <c r="E18" s="21"/>
      <c r="F18" s="22"/>
      <c r="H18" s="24"/>
    </row>
    <row r="19" spans="1:8" ht="38.25" customHeight="1">
      <c r="A19" s="79" t="s">
        <v>17</v>
      </c>
      <c r="B19" s="205">
        <v>160</v>
      </c>
      <c r="C19" s="205">
        <v>63</v>
      </c>
      <c r="D19" s="80">
        <v>0</v>
      </c>
      <c r="E19" s="21"/>
      <c r="F19" s="22"/>
      <c r="H19" s="73"/>
    </row>
    <row r="20" spans="1:8" ht="35.25" customHeight="1">
      <c r="A20" s="79" t="s">
        <v>18</v>
      </c>
      <c r="B20" s="205">
        <v>8</v>
      </c>
      <c r="C20" s="205">
        <v>0</v>
      </c>
      <c r="D20" s="80">
        <v>0</v>
      </c>
      <c r="E20" s="21"/>
      <c r="F20" s="22"/>
      <c r="H20" s="24"/>
    </row>
    <row r="21" spans="1:8" ht="41.25" customHeight="1">
      <c r="A21" s="79" t="s">
        <v>68</v>
      </c>
      <c r="B21" s="205">
        <v>4663</v>
      </c>
      <c r="C21" s="205">
        <v>2103</v>
      </c>
      <c r="D21" s="80">
        <v>185</v>
      </c>
      <c r="E21" s="21"/>
      <c r="F21" s="22"/>
      <c r="H21" s="24"/>
    </row>
    <row r="22" spans="1:8" ht="19.5" customHeight="1">
      <c r="A22" s="79" t="s">
        <v>19</v>
      </c>
      <c r="B22" s="205">
        <v>594</v>
      </c>
      <c r="C22" s="205">
        <v>429</v>
      </c>
      <c r="D22" s="80">
        <v>6</v>
      </c>
      <c r="E22" s="21"/>
      <c r="F22" s="22"/>
      <c r="H22" s="24"/>
    </row>
    <row r="23" spans="1:8" ht="39" customHeight="1">
      <c r="A23" s="79" t="s">
        <v>20</v>
      </c>
      <c r="B23" s="205">
        <v>2346</v>
      </c>
      <c r="C23" s="205">
        <v>1540</v>
      </c>
      <c r="D23" s="80">
        <v>2022</v>
      </c>
      <c r="E23" s="21"/>
      <c r="F23" s="22"/>
      <c r="H23" s="24"/>
    </row>
    <row r="24" spans="1:8" ht="38.25" customHeight="1">
      <c r="A24" s="79" t="s">
        <v>21</v>
      </c>
      <c r="B24" s="205">
        <v>36</v>
      </c>
      <c r="C24" s="205">
        <v>42</v>
      </c>
      <c r="D24" s="80">
        <v>2</v>
      </c>
      <c r="E24" s="21"/>
      <c r="F24" s="22"/>
      <c r="H24" s="24"/>
    </row>
    <row r="25" spans="1:8" ht="22.5" customHeight="1" thickBot="1">
      <c r="A25" s="81" t="s">
        <v>22</v>
      </c>
      <c r="B25" s="82">
        <v>0</v>
      </c>
      <c r="C25" s="82">
        <v>0</v>
      </c>
      <c r="D25" s="82">
        <v>5</v>
      </c>
      <c r="E25" s="21"/>
      <c r="F25" s="22"/>
      <c r="H25" s="24"/>
    </row>
    <row r="26" spans="1:8" ht="15.75">
      <c r="A26" s="27"/>
      <c r="B26" s="207"/>
      <c r="C26" s="27"/>
      <c r="D26" s="27"/>
      <c r="H26" s="24"/>
    </row>
    <row r="27" spans="1:4" ht="12.75">
      <c r="A27" s="27"/>
      <c r="B27" s="207"/>
      <c r="C27" s="27"/>
      <c r="D27" s="27"/>
    </row>
  </sheetData>
  <sheetProtection/>
  <mergeCells count="6">
    <mergeCell ref="A1:D1"/>
    <mergeCell ref="A2:D2"/>
    <mergeCell ref="A4:A5"/>
    <mergeCell ref="C4:C5"/>
    <mergeCell ref="D4:D5"/>
    <mergeCell ref="B4:B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Q21"/>
  <sheetViews>
    <sheetView zoomScaleSheetLayoutView="75" zoomScalePageLayoutView="0" workbookViewId="0" topLeftCell="A1">
      <selection activeCell="F5" sqref="F5"/>
    </sheetView>
  </sheetViews>
  <sheetFormatPr defaultColWidth="8.8515625" defaultRowHeight="15"/>
  <cols>
    <col min="1" max="1" width="52.8515625" style="23" customWidth="1"/>
    <col min="2" max="2" width="25.57421875" style="23" customWidth="1"/>
    <col min="3" max="3" width="25.57421875" style="213" customWidth="1"/>
    <col min="4" max="4" width="26.421875" style="23" customWidth="1"/>
    <col min="5" max="5" width="8.8515625" style="23" customWidth="1"/>
    <col min="6" max="6" width="10.8515625" style="23" bestFit="1" customWidth="1"/>
    <col min="7" max="16384" width="8.8515625" style="23" customWidth="1"/>
  </cols>
  <sheetData>
    <row r="1" spans="1:4" s="18" customFormat="1" ht="39" customHeight="1">
      <c r="A1" s="184" t="s">
        <v>121</v>
      </c>
      <c r="B1" s="184"/>
      <c r="C1" s="184"/>
      <c r="D1" s="184"/>
    </row>
    <row r="2" spans="1:4" s="18" customFormat="1" ht="20.25" customHeight="1">
      <c r="A2" s="185" t="s">
        <v>23</v>
      </c>
      <c r="B2" s="185"/>
      <c r="C2" s="185"/>
      <c r="D2" s="185"/>
    </row>
    <row r="3" spans="1:4" s="18" customFormat="1" ht="17.25" customHeight="1" thickBot="1">
      <c r="A3" s="90" t="s">
        <v>45</v>
      </c>
      <c r="B3" s="71"/>
      <c r="C3" s="215"/>
      <c r="D3" s="71"/>
    </row>
    <row r="4" spans="1:4" s="20" customFormat="1" ht="25.5" customHeight="1">
      <c r="A4" s="186"/>
      <c r="B4" s="211" t="s">
        <v>118</v>
      </c>
      <c r="C4" s="211" t="s">
        <v>69</v>
      </c>
      <c r="D4" s="211" t="s">
        <v>102</v>
      </c>
    </row>
    <row r="5" spans="1:4" s="20" customFormat="1" ht="37.5" customHeight="1">
      <c r="A5" s="187"/>
      <c r="B5" s="179"/>
      <c r="C5" s="179"/>
      <c r="D5" s="179"/>
    </row>
    <row r="6" spans="1:6" s="29" customFormat="1" ht="34.5" customHeight="1">
      <c r="A6" s="89" t="s">
        <v>41</v>
      </c>
      <c r="B6" s="28">
        <f>SUM(B7:B15)</f>
        <v>9005</v>
      </c>
      <c r="C6" s="28">
        <f>SUM(C7:C15)</f>
        <v>6095</v>
      </c>
      <c r="D6" s="28">
        <f>SUM(D7:D15)</f>
        <v>2517</v>
      </c>
      <c r="F6" s="30"/>
    </row>
    <row r="7" spans="1:10" ht="51" customHeight="1">
      <c r="A7" s="74" t="s">
        <v>24</v>
      </c>
      <c r="B7" s="216">
        <v>1798</v>
      </c>
      <c r="C7" s="216">
        <v>811</v>
      </c>
      <c r="D7" s="31">
        <v>157</v>
      </c>
      <c r="F7" s="30"/>
      <c r="G7" s="32"/>
      <c r="J7" s="32"/>
    </row>
    <row r="8" spans="1:10" ht="35.25" customHeight="1">
      <c r="A8" s="74" t="s">
        <v>25</v>
      </c>
      <c r="B8" s="216">
        <v>2251</v>
      </c>
      <c r="C8" s="216">
        <v>1499</v>
      </c>
      <c r="D8" s="31">
        <v>372</v>
      </c>
      <c r="F8" s="30"/>
      <c r="G8" s="32"/>
      <c r="J8" s="32"/>
    </row>
    <row r="9" spans="1:10" s="25" customFormat="1" ht="25.5" customHeight="1">
      <c r="A9" s="74" t="s">
        <v>26</v>
      </c>
      <c r="B9" s="216">
        <v>1773</v>
      </c>
      <c r="C9" s="216">
        <v>1079</v>
      </c>
      <c r="D9" s="31">
        <v>848</v>
      </c>
      <c r="E9" s="23"/>
      <c r="F9" s="30"/>
      <c r="G9" s="32"/>
      <c r="H9" s="23"/>
      <c r="J9" s="32"/>
    </row>
    <row r="10" spans="1:10" ht="36.75" customHeight="1">
      <c r="A10" s="74" t="s">
        <v>27</v>
      </c>
      <c r="B10" s="216">
        <v>298</v>
      </c>
      <c r="C10" s="216">
        <v>206</v>
      </c>
      <c r="D10" s="31">
        <v>114</v>
      </c>
      <c r="F10" s="30"/>
      <c r="G10" s="32"/>
      <c r="J10" s="32"/>
    </row>
    <row r="11" spans="1:10" ht="28.5" customHeight="1">
      <c r="A11" s="74" t="s">
        <v>28</v>
      </c>
      <c r="B11" s="216">
        <v>1173</v>
      </c>
      <c r="C11" s="216">
        <v>659</v>
      </c>
      <c r="D11" s="31">
        <v>636</v>
      </c>
      <c r="F11" s="30"/>
      <c r="G11" s="32"/>
      <c r="J11" s="32"/>
    </row>
    <row r="12" spans="1:10" ht="59.25" customHeight="1">
      <c r="A12" s="74" t="s">
        <v>29</v>
      </c>
      <c r="B12" s="216">
        <v>49</v>
      </c>
      <c r="C12" s="216">
        <v>151</v>
      </c>
      <c r="D12" s="31">
        <v>2</v>
      </c>
      <c r="F12" s="30"/>
      <c r="G12" s="32"/>
      <c r="J12" s="32"/>
    </row>
    <row r="13" spans="1:17" ht="30.75" customHeight="1">
      <c r="A13" s="74" t="s">
        <v>30</v>
      </c>
      <c r="B13" s="216">
        <v>343</v>
      </c>
      <c r="C13" s="216">
        <v>510</v>
      </c>
      <c r="D13" s="31">
        <v>45</v>
      </c>
      <c r="F13" s="30"/>
      <c r="G13" s="32"/>
      <c r="J13" s="32"/>
      <c r="Q13" s="33"/>
    </row>
    <row r="14" spans="1:17" ht="75" customHeight="1">
      <c r="A14" s="74" t="s">
        <v>31</v>
      </c>
      <c r="B14" s="216">
        <v>631</v>
      </c>
      <c r="C14" s="216">
        <v>567</v>
      </c>
      <c r="D14" s="31">
        <v>162</v>
      </c>
      <c r="F14" s="30"/>
      <c r="G14" s="32"/>
      <c r="J14" s="32"/>
      <c r="Q14" s="33"/>
    </row>
    <row r="15" spans="1:17" ht="33" customHeight="1" thickBot="1">
      <c r="A15" s="75" t="s">
        <v>32</v>
      </c>
      <c r="B15" s="76">
        <v>689</v>
      </c>
      <c r="C15" s="76">
        <v>613</v>
      </c>
      <c r="D15" s="76">
        <v>181</v>
      </c>
      <c r="F15" s="30"/>
      <c r="G15" s="32"/>
      <c r="J15" s="32"/>
      <c r="Q15" s="33"/>
    </row>
    <row r="16" spans="1:17" ht="12.75">
      <c r="A16" s="27"/>
      <c r="B16" s="27"/>
      <c r="C16" s="214"/>
      <c r="D16" s="27"/>
      <c r="Q16" s="33"/>
    </row>
    <row r="17" spans="1:17" ht="12.75">
      <c r="A17" s="27"/>
      <c r="B17" s="27"/>
      <c r="C17" s="214"/>
      <c r="D17" s="27"/>
      <c r="Q17" s="33"/>
    </row>
    <row r="18" spans="4:17" ht="15.75">
      <c r="D18" s="139"/>
      <c r="E18" s="139"/>
      <c r="Q18" s="33"/>
    </row>
    <row r="19" ht="12.75">
      <c r="Q19" s="33"/>
    </row>
    <row r="20" ht="12.75">
      <c r="Q20" s="33"/>
    </row>
    <row r="21" ht="12.75">
      <c r="Q21" s="33"/>
    </row>
  </sheetData>
  <sheetProtection/>
  <mergeCells count="6">
    <mergeCell ref="A1:D1"/>
    <mergeCell ref="A2:D2"/>
    <mergeCell ref="A4:A5"/>
    <mergeCell ref="C4:C5"/>
    <mergeCell ref="D4:D5"/>
    <mergeCell ref="B4:B5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I30"/>
  <sheetViews>
    <sheetView zoomScale="90" zoomScaleNormal="90" zoomScaleSheetLayoutView="70" zoomScalePageLayoutView="0" workbookViewId="0" topLeftCell="A1">
      <selection activeCell="C35" sqref="C35"/>
    </sheetView>
  </sheetViews>
  <sheetFormatPr defaultColWidth="9.140625" defaultRowHeight="15"/>
  <cols>
    <col min="1" max="1" width="70.421875" style="123" customWidth="1"/>
    <col min="2" max="2" width="12.140625" style="123" customWidth="1"/>
    <col min="3" max="3" width="12.140625" style="217" customWidth="1"/>
    <col min="4" max="4" width="12.8515625" style="128" customWidth="1"/>
    <col min="5" max="16384" width="9.140625" style="123" customWidth="1"/>
  </cols>
  <sheetData>
    <row r="1" spans="1:4" ht="63.75" customHeight="1">
      <c r="A1" s="189" t="s">
        <v>122</v>
      </c>
      <c r="B1" s="189"/>
      <c r="C1" s="189"/>
      <c r="D1" s="189"/>
    </row>
    <row r="2" spans="1:4" ht="13.5" customHeight="1">
      <c r="A2" s="188" t="s">
        <v>0</v>
      </c>
      <c r="B2" s="223" t="s">
        <v>118</v>
      </c>
      <c r="C2" s="223" t="s">
        <v>69</v>
      </c>
      <c r="D2" s="223" t="s">
        <v>123</v>
      </c>
    </row>
    <row r="3" spans="1:4" ht="27" customHeight="1">
      <c r="A3" s="188"/>
      <c r="B3" s="223"/>
      <c r="C3" s="223"/>
      <c r="D3" s="223"/>
    </row>
    <row r="4" spans="1:4" ht="23.25" customHeight="1">
      <c r="A4" s="143" t="s">
        <v>104</v>
      </c>
      <c r="B4" s="132">
        <v>78739</v>
      </c>
      <c r="C4" s="132">
        <v>83283</v>
      </c>
      <c r="D4" s="131">
        <v>55141</v>
      </c>
    </row>
    <row r="5" spans="1:4" ht="21.75" customHeight="1">
      <c r="A5" s="144" t="s">
        <v>105</v>
      </c>
      <c r="B5" s="202">
        <v>34418</v>
      </c>
      <c r="C5" s="202">
        <v>33193</v>
      </c>
      <c r="D5" s="159">
        <v>13066</v>
      </c>
    </row>
    <row r="6" spans="1:6" ht="39.75" customHeight="1">
      <c r="A6" s="145" t="s">
        <v>106</v>
      </c>
      <c r="B6" s="131">
        <v>27172</v>
      </c>
      <c r="C6" s="131">
        <v>27394</v>
      </c>
      <c r="D6" s="131">
        <v>1674</v>
      </c>
      <c r="E6" s="124"/>
      <c r="F6" s="124"/>
    </row>
    <row r="7" spans="1:6" ht="28.5" customHeight="1">
      <c r="A7" s="162" t="s">
        <v>107</v>
      </c>
      <c r="B7" s="133">
        <v>15327</v>
      </c>
      <c r="C7" s="133">
        <v>16310</v>
      </c>
      <c r="D7" s="133">
        <v>1168</v>
      </c>
      <c r="E7" s="125"/>
      <c r="F7" s="126"/>
    </row>
    <row r="8" spans="1:7" ht="39.75" customHeight="1">
      <c r="A8" s="146" t="s">
        <v>98</v>
      </c>
      <c r="B8" s="136">
        <v>56.4</v>
      </c>
      <c r="C8" s="136">
        <v>59.5</v>
      </c>
      <c r="D8" s="136">
        <v>69.8</v>
      </c>
      <c r="E8" s="125"/>
      <c r="F8" s="126"/>
      <c r="G8" s="127"/>
    </row>
    <row r="9" spans="1:7" ht="42" customHeight="1">
      <c r="A9" s="147" t="s">
        <v>108</v>
      </c>
      <c r="B9" s="132">
        <v>11018</v>
      </c>
      <c r="C9" s="132">
        <v>10440</v>
      </c>
      <c r="D9" s="133">
        <v>464</v>
      </c>
      <c r="G9" s="127"/>
    </row>
    <row r="10" spans="1:7" ht="43.5" customHeight="1">
      <c r="A10" s="148" t="s">
        <v>99</v>
      </c>
      <c r="B10" s="134">
        <v>25</v>
      </c>
      <c r="C10" s="134">
        <v>28</v>
      </c>
      <c r="D10" s="131">
        <v>0</v>
      </c>
      <c r="G10" s="127"/>
    </row>
    <row r="11" spans="1:4" ht="43.5" customHeight="1">
      <c r="A11" s="149" t="s">
        <v>109</v>
      </c>
      <c r="B11" s="201">
        <v>270</v>
      </c>
      <c r="C11" s="201">
        <v>281</v>
      </c>
      <c r="D11" s="131">
        <v>10</v>
      </c>
    </row>
    <row r="12" spans="1:4" ht="29.25" customHeight="1">
      <c r="A12" s="150" t="s">
        <v>110</v>
      </c>
      <c r="B12" s="135">
        <v>2664</v>
      </c>
      <c r="C12" s="135">
        <v>3124</v>
      </c>
      <c r="D12" s="135">
        <v>128</v>
      </c>
    </row>
    <row r="13" spans="1:4" ht="24.75" customHeight="1">
      <c r="A13" s="151" t="s">
        <v>111</v>
      </c>
      <c r="B13" s="131">
        <v>1093</v>
      </c>
      <c r="C13" s="131">
        <v>1834</v>
      </c>
      <c r="D13" s="131">
        <v>0</v>
      </c>
    </row>
    <row r="14" spans="1:4" ht="36.75" customHeight="1">
      <c r="A14" s="152" t="s">
        <v>100</v>
      </c>
      <c r="B14" s="135">
        <v>17</v>
      </c>
      <c r="C14" s="135">
        <v>30</v>
      </c>
      <c r="D14" s="135">
        <v>0</v>
      </c>
    </row>
    <row r="15" spans="1:5" ht="47.25" customHeight="1">
      <c r="A15" s="153" t="s">
        <v>103</v>
      </c>
      <c r="B15" s="134">
        <v>6426</v>
      </c>
      <c r="C15" s="134">
        <v>6301</v>
      </c>
      <c r="D15" s="134">
        <v>161</v>
      </c>
      <c r="E15" s="128"/>
    </row>
    <row r="16" spans="1:4" ht="42.75" customHeight="1">
      <c r="A16" s="150" t="s">
        <v>112</v>
      </c>
      <c r="B16" s="135">
        <v>98971</v>
      </c>
      <c r="C16" s="135">
        <v>113860</v>
      </c>
      <c r="D16" s="135">
        <v>9575</v>
      </c>
    </row>
    <row r="17" spans="1:4" ht="25.5" customHeight="1">
      <c r="A17" s="150" t="s">
        <v>113</v>
      </c>
      <c r="B17" s="135">
        <v>27970</v>
      </c>
      <c r="C17" s="135">
        <v>27999</v>
      </c>
      <c r="D17" s="135">
        <v>11077</v>
      </c>
    </row>
    <row r="18" spans="1:5" ht="44.25" customHeight="1">
      <c r="A18" s="154" t="s">
        <v>114</v>
      </c>
      <c r="B18" s="135">
        <v>5752</v>
      </c>
      <c r="C18" s="135">
        <v>5852</v>
      </c>
      <c r="D18" s="135">
        <v>1387</v>
      </c>
      <c r="E18" s="129"/>
    </row>
    <row r="19" spans="1:5" ht="28.5" customHeight="1">
      <c r="A19" s="153" t="s">
        <v>115</v>
      </c>
      <c r="B19" s="132">
        <v>31712</v>
      </c>
      <c r="C19" s="132">
        <v>33156</v>
      </c>
      <c r="D19" s="132">
        <v>3260</v>
      </c>
      <c r="E19" s="129"/>
    </row>
    <row r="20" spans="1:4" ht="9" customHeight="1">
      <c r="A20" s="191" t="s">
        <v>81</v>
      </c>
      <c r="B20" s="192"/>
      <c r="C20" s="192"/>
      <c r="D20" s="192"/>
    </row>
    <row r="21" spans="1:4" ht="12" customHeight="1">
      <c r="A21" s="193"/>
      <c r="B21" s="194"/>
      <c r="C21" s="194"/>
      <c r="D21" s="194"/>
    </row>
    <row r="22" spans="1:4" ht="12.75" customHeight="1">
      <c r="A22" s="188" t="s">
        <v>0</v>
      </c>
      <c r="B22" s="188" t="s">
        <v>124</v>
      </c>
      <c r="C22" s="188" t="s">
        <v>125</v>
      </c>
      <c r="D22" s="188" t="s">
        <v>101</v>
      </c>
    </row>
    <row r="23" spans="1:4" ht="33.75" customHeight="1">
      <c r="A23" s="188"/>
      <c r="B23" s="188"/>
      <c r="C23" s="188"/>
      <c r="D23" s="188"/>
    </row>
    <row r="24" spans="1:4" ht="28.5" customHeight="1">
      <c r="A24" s="157" t="s">
        <v>104</v>
      </c>
      <c r="B24" s="218">
        <v>46231</v>
      </c>
      <c r="C24" s="218">
        <v>51376</v>
      </c>
      <c r="D24" s="156">
        <v>53060</v>
      </c>
    </row>
    <row r="25" spans="1:4" ht="18.75" customHeight="1">
      <c r="A25" s="145" t="s">
        <v>116</v>
      </c>
      <c r="B25" s="131">
        <v>11817</v>
      </c>
      <c r="C25" s="131">
        <v>10692</v>
      </c>
      <c r="D25" s="131">
        <v>11730</v>
      </c>
    </row>
    <row r="26" spans="1:4" ht="24.75" customHeight="1">
      <c r="A26" s="145" t="s">
        <v>113</v>
      </c>
      <c r="B26" s="131">
        <v>9768</v>
      </c>
      <c r="C26" s="131">
        <v>8973</v>
      </c>
      <c r="D26" s="131">
        <v>10052</v>
      </c>
    </row>
    <row r="27" spans="1:7" ht="33.75" customHeight="1">
      <c r="A27" s="145" t="s">
        <v>126</v>
      </c>
      <c r="B27" s="131" t="s">
        <v>127</v>
      </c>
      <c r="C27" s="131" t="s">
        <v>128</v>
      </c>
      <c r="D27" s="131" t="s">
        <v>129</v>
      </c>
      <c r="E27" s="129"/>
      <c r="G27" s="129"/>
    </row>
    <row r="28" spans="1:9" ht="22.5" customHeight="1">
      <c r="A28" s="158" t="s">
        <v>117</v>
      </c>
      <c r="B28" s="137">
        <v>1201</v>
      </c>
      <c r="C28" s="137">
        <v>1221</v>
      </c>
      <c r="D28" s="137">
        <v>1323</v>
      </c>
      <c r="G28" s="129"/>
      <c r="I28" s="130"/>
    </row>
    <row r="29" spans="1:9" ht="21" customHeight="1">
      <c r="A29" s="155" t="s">
        <v>2</v>
      </c>
      <c r="B29" s="137">
        <v>4926</v>
      </c>
      <c r="C29" s="137">
        <v>5950</v>
      </c>
      <c r="D29" s="137">
        <v>5959.44</v>
      </c>
      <c r="G29" s="129"/>
      <c r="I29" s="130"/>
    </row>
    <row r="30" spans="1:4" ht="33" customHeight="1">
      <c r="A30" s="190"/>
      <c r="B30" s="190"/>
      <c r="C30" s="190"/>
      <c r="D30" s="190"/>
    </row>
  </sheetData>
  <sheetProtection/>
  <mergeCells count="11">
    <mergeCell ref="A30:D30"/>
    <mergeCell ref="A20:D21"/>
    <mergeCell ref="A22:A23"/>
    <mergeCell ref="C22:C23"/>
    <mergeCell ref="D22:D23"/>
    <mergeCell ref="B22:B23"/>
    <mergeCell ref="A1:D1"/>
    <mergeCell ref="A2:A3"/>
    <mergeCell ref="C2:C3"/>
    <mergeCell ref="D2:D3"/>
    <mergeCell ref="B2:B3"/>
  </mergeCells>
  <printOptions horizontalCentered="1"/>
  <pageMargins left="0.1968503937007874" right="0" top="0.3937007874015748" bottom="0" header="0" footer="0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E35"/>
  <sheetViews>
    <sheetView tabSelected="1" zoomScale="75" zoomScaleNormal="75" zoomScaleSheetLayoutView="75" zoomScalePageLayoutView="0" workbookViewId="0" topLeftCell="M1">
      <selection activeCell="A6" sqref="A6:IV6"/>
    </sheetView>
  </sheetViews>
  <sheetFormatPr defaultColWidth="9.140625" defaultRowHeight="15"/>
  <cols>
    <col min="1" max="1" width="29.28125" style="4" customWidth="1"/>
    <col min="2" max="2" width="12.7109375" style="4" customWidth="1"/>
    <col min="3" max="4" width="13.00390625" style="4" customWidth="1"/>
    <col min="5" max="5" width="18.28125" style="4" customWidth="1"/>
    <col min="6" max="6" width="17.140625" style="4" customWidth="1"/>
    <col min="7" max="7" width="20.140625" style="4" customWidth="1"/>
    <col min="8" max="8" width="18.00390625" style="4" customWidth="1"/>
    <col min="9" max="12" width="6.7109375" style="4" hidden="1" customWidth="1"/>
    <col min="13" max="13" width="19.28125" style="4" customWidth="1"/>
    <col min="14" max="14" width="17.28125" style="4" customWidth="1"/>
    <col min="15" max="15" width="16.57421875" style="4" customWidth="1"/>
    <col min="16" max="16" width="20.00390625" style="4" customWidth="1"/>
    <col min="17" max="20" width="7.421875" style="4" hidden="1" customWidth="1"/>
    <col min="21" max="21" width="16.28125" style="4" customWidth="1"/>
    <col min="22" max="22" width="11.421875" style="4" customWidth="1"/>
    <col min="23" max="23" width="16.57421875" style="4" customWidth="1"/>
    <col min="24" max="24" width="17.57421875" style="4" customWidth="1"/>
    <col min="25" max="25" width="16.00390625" style="4" customWidth="1"/>
    <col min="26" max="26" width="15.57421875" style="4" customWidth="1"/>
    <col min="27" max="28" width="13.57421875" style="4" customWidth="1"/>
    <col min="29" max="16384" width="9.140625" style="4" customWidth="1"/>
  </cols>
  <sheetData>
    <row r="1" spans="1:25" ht="24.75" customHeight="1">
      <c r="A1" s="1"/>
      <c r="B1" s="1"/>
      <c r="C1" s="210" t="s">
        <v>43</v>
      </c>
      <c r="D1" s="210"/>
      <c r="E1" s="210"/>
      <c r="F1" s="210"/>
      <c r="G1" s="210"/>
      <c r="H1" s="210"/>
      <c r="I1" s="210"/>
      <c r="J1" s="210"/>
      <c r="K1" s="210"/>
      <c r="L1" s="209"/>
      <c r="M1" s="209"/>
      <c r="N1" s="209"/>
      <c r="O1" s="2"/>
      <c r="P1" s="2"/>
      <c r="Q1" s="3"/>
      <c r="R1" s="3"/>
      <c r="S1" s="3"/>
      <c r="T1" s="3"/>
      <c r="U1" s="3"/>
      <c r="V1" s="3"/>
      <c r="Y1" s="5"/>
    </row>
    <row r="2" spans="1:28" ht="24.75" customHeight="1">
      <c r="A2" s="6"/>
      <c r="B2" s="6"/>
      <c r="C2" s="212" t="s">
        <v>130</v>
      </c>
      <c r="D2" s="212"/>
      <c r="E2" s="212"/>
      <c r="F2" s="212"/>
      <c r="G2" s="212"/>
      <c r="H2" s="212"/>
      <c r="I2" s="212"/>
      <c r="J2" s="212"/>
      <c r="K2" s="212"/>
      <c r="L2" s="227"/>
      <c r="M2" s="227"/>
      <c r="N2" s="227"/>
      <c r="O2" s="7"/>
      <c r="P2" s="7"/>
      <c r="Q2" s="8"/>
      <c r="R2" s="8"/>
      <c r="S2" s="8"/>
      <c r="T2" s="8"/>
      <c r="U2" s="8"/>
      <c r="V2" s="8"/>
      <c r="W2" s="8"/>
      <c r="X2" s="9"/>
      <c r="AB2" s="208" t="s">
        <v>144</v>
      </c>
    </row>
    <row r="3" spans="1:28" ht="48" customHeight="1">
      <c r="A3" s="196"/>
      <c r="B3" s="195" t="s">
        <v>131</v>
      </c>
      <c r="C3" s="195" t="s">
        <v>132</v>
      </c>
      <c r="D3" s="195" t="s">
        <v>133</v>
      </c>
      <c r="E3" s="195" t="s">
        <v>134</v>
      </c>
      <c r="F3" s="195" t="s">
        <v>135</v>
      </c>
      <c r="G3" s="195" t="s">
        <v>73</v>
      </c>
      <c r="H3" s="195" t="s">
        <v>136</v>
      </c>
      <c r="I3" s="195" t="s">
        <v>3</v>
      </c>
      <c r="J3" s="195" t="s">
        <v>137</v>
      </c>
      <c r="K3" s="195"/>
      <c r="L3" s="198" t="s">
        <v>4</v>
      </c>
      <c r="M3" s="195" t="s">
        <v>3</v>
      </c>
      <c r="N3" s="195" t="s">
        <v>137</v>
      </c>
      <c r="O3" s="195"/>
      <c r="P3" s="198" t="s">
        <v>4</v>
      </c>
      <c r="Q3" s="198" t="s">
        <v>141</v>
      </c>
      <c r="R3" s="220" t="s">
        <v>142</v>
      </c>
      <c r="S3" s="198" t="s">
        <v>74</v>
      </c>
      <c r="T3" s="198" t="s">
        <v>143</v>
      </c>
      <c r="U3" s="221" t="s">
        <v>5</v>
      </c>
      <c r="V3" s="198" t="s">
        <v>138</v>
      </c>
      <c r="W3" s="198" t="s">
        <v>139</v>
      </c>
      <c r="X3" s="198" t="s">
        <v>140</v>
      </c>
      <c r="Y3" s="198" t="s">
        <v>141</v>
      </c>
      <c r="Z3" s="220" t="s">
        <v>142</v>
      </c>
      <c r="AA3" s="198" t="s">
        <v>74</v>
      </c>
      <c r="AB3" s="198" t="s">
        <v>143</v>
      </c>
    </row>
    <row r="4" spans="1:28" ht="57" customHeight="1">
      <c r="A4" s="197"/>
      <c r="B4" s="195"/>
      <c r="C4" s="195"/>
      <c r="D4" s="195"/>
      <c r="E4" s="195"/>
      <c r="F4" s="195"/>
      <c r="G4" s="195"/>
      <c r="H4" s="195"/>
      <c r="I4" s="195"/>
      <c r="J4" s="226" t="s">
        <v>46</v>
      </c>
      <c r="K4" s="226" t="s">
        <v>47</v>
      </c>
      <c r="L4" s="224"/>
      <c r="M4" s="195"/>
      <c r="N4" s="228" t="s">
        <v>46</v>
      </c>
      <c r="O4" s="228" t="s">
        <v>47</v>
      </c>
      <c r="P4" s="224"/>
      <c r="Q4" s="224"/>
      <c r="R4" s="222"/>
      <c r="S4" s="224"/>
      <c r="T4" s="224"/>
      <c r="U4" s="225"/>
      <c r="V4" s="224"/>
      <c r="W4" s="224"/>
      <c r="X4" s="224"/>
      <c r="Y4" s="224"/>
      <c r="Z4" s="222"/>
      <c r="AA4" s="224"/>
      <c r="AB4" s="224"/>
    </row>
    <row r="5" spans="1:28" ht="12.75" customHeight="1">
      <c r="A5" s="10" t="s">
        <v>6</v>
      </c>
      <c r="B5" s="140">
        <v>1</v>
      </c>
      <c r="C5" s="140">
        <v>2</v>
      </c>
      <c r="D5" s="140">
        <v>3</v>
      </c>
      <c r="E5" s="140">
        <v>4</v>
      </c>
      <c r="F5" s="140">
        <v>5</v>
      </c>
      <c r="G5" s="140">
        <v>6</v>
      </c>
      <c r="H5" s="140">
        <v>7</v>
      </c>
      <c r="I5" s="140">
        <v>8</v>
      </c>
      <c r="J5" s="140">
        <v>9</v>
      </c>
      <c r="K5" s="140">
        <v>10</v>
      </c>
      <c r="L5" s="140">
        <v>11</v>
      </c>
      <c r="M5" s="140">
        <v>8</v>
      </c>
      <c r="N5" s="140">
        <v>9</v>
      </c>
      <c r="O5" s="140">
        <v>10</v>
      </c>
      <c r="P5" s="140">
        <v>11</v>
      </c>
      <c r="Q5" s="140">
        <v>16</v>
      </c>
      <c r="R5" s="140">
        <v>17</v>
      </c>
      <c r="S5" s="140">
        <v>18</v>
      </c>
      <c r="T5" s="140">
        <v>19</v>
      </c>
      <c r="U5" s="140">
        <v>12</v>
      </c>
      <c r="V5" s="140">
        <v>13</v>
      </c>
      <c r="W5" s="140">
        <v>14</v>
      </c>
      <c r="X5" s="140">
        <v>15</v>
      </c>
      <c r="Y5" s="140">
        <v>16</v>
      </c>
      <c r="Z5" s="140">
        <v>17</v>
      </c>
      <c r="AA5" s="140">
        <v>18</v>
      </c>
      <c r="AB5" s="140">
        <v>19</v>
      </c>
    </row>
    <row r="6" spans="1:28" s="11" customFormat="1" ht="18.75" customHeight="1">
      <c r="A6" s="88" t="s">
        <v>40</v>
      </c>
      <c r="B6" s="141">
        <f>SUM(B7:B27)</f>
        <v>55141</v>
      </c>
      <c r="C6" s="92">
        <f>SUM(C7:C27)</f>
        <v>13066</v>
      </c>
      <c r="D6" s="92">
        <f>SUM(D7:D27)</f>
        <v>2374</v>
      </c>
      <c r="E6" s="92">
        <f>SUM(E7:E27)</f>
        <v>1674</v>
      </c>
      <c r="F6" s="109">
        <f>SUM(F7:F27)</f>
        <v>1168</v>
      </c>
      <c r="G6" s="93">
        <f>ROUND(F6/E6*100,1)</f>
        <v>69.8</v>
      </c>
      <c r="H6" s="92">
        <f>SUM(H7:H27)</f>
        <v>128</v>
      </c>
      <c r="I6" s="95">
        <f>SUM(I7:I27)</f>
        <v>0</v>
      </c>
      <c r="J6" s="95">
        <f>SUM(J7:J27)</f>
        <v>0</v>
      </c>
      <c r="K6" s="94" t="e">
        <f aca="true" t="shared" si="0" ref="K6:K27">J6/I6*100</f>
        <v>#DIV/0!</v>
      </c>
      <c r="L6" s="95">
        <f aca="true" t="shared" si="1" ref="L6:L16">J6-I6</f>
        <v>0</v>
      </c>
      <c r="M6" s="92">
        <f>SUM(M7:M27)</f>
        <v>13505</v>
      </c>
      <c r="N6" s="92">
        <f>SUM(N7:N27)</f>
        <v>9575</v>
      </c>
      <c r="O6" s="92">
        <f>SUM(O7:O27)</f>
        <v>1286</v>
      </c>
      <c r="P6" s="92">
        <f>SUM(P7:P27)</f>
        <v>161</v>
      </c>
      <c r="Q6" s="96" t="e">
        <f>#REF!-S6-#REF!</f>
        <v>#REF!</v>
      </c>
      <c r="R6" s="91">
        <f>C6-T6-X6</f>
        <v>-93488</v>
      </c>
      <c r="S6" s="91">
        <f>SUM(S7:S27)</f>
        <v>95505</v>
      </c>
      <c r="T6" s="97">
        <f>SUM(T7:T27)</f>
        <v>94824</v>
      </c>
      <c r="U6" s="111">
        <f>SUM(U7:U27)</f>
        <v>1387</v>
      </c>
      <c r="V6" s="109">
        <f>SUM(V7:V27)</f>
        <v>3260</v>
      </c>
      <c r="W6" s="141">
        <f>SUM(W7:W27)</f>
        <v>53060</v>
      </c>
      <c r="X6" s="92">
        <f>SUM(X7:X27)</f>
        <v>11730</v>
      </c>
      <c r="Y6" s="92">
        <f>SUM(Y7:Y27)</f>
        <v>10052</v>
      </c>
      <c r="Z6" s="92">
        <v>4021</v>
      </c>
      <c r="AA6" s="92">
        <f>SUM(AA7:AA27)</f>
        <v>1323</v>
      </c>
      <c r="AB6" s="92">
        <v>5959.44</v>
      </c>
    </row>
    <row r="7" spans="1:29" ht="21.75" customHeight="1">
      <c r="A7" s="86" t="s">
        <v>48</v>
      </c>
      <c r="B7" s="142">
        <v>2996</v>
      </c>
      <c r="C7" s="99">
        <v>880</v>
      </c>
      <c r="D7" s="98">
        <v>191</v>
      </c>
      <c r="E7" s="98">
        <v>110</v>
      </c>
      <c r="F7" s="110">
        <v>44</v>
      </c>
      <c r="G7" s="93">
        <f>ROUND(F7/E7*100,1)</f>
        <v>40</v>
      </c>
      <c r="H7" s="100">
        <v>21</v>
      </c>
      <c r="I7" s="95"/>
      <c r="J7" s="95"/>
      <c r="K7" s="94" t="e">
        <f t="shared" si="0"/>
        <v>#DIV/0!</v>
      </c>
      <c r="L7" s="95">
        <f t="shared" si="1"/>
        <v>0</v>
      </c>
      <c r="M7" s="98">
        <v>962</v>
      </c>
      <c r="N7" s="98">
        <v>743</v>
      </c>
      <c r="O7" s="99">
        <v>125</v>
      </c>
      <c r="P7" s="98">
        <v>10</v>
      </c>
      <c r="Q7" s="96" t="e">
        <f>#REF!-S7-#REF!</f>
        <v>#REF!</v>
      </c>
      <c r="R7" s="91">
        <f>C7-T7-X7</f>
        <v>-5328</v>
      </c>
      <c r="S7" s="91">
        <v>6287</v>
      </c>
      <c r="T7" s="97">
        <v>5448</v>
      </c>
      <c r="U7" s="112">
        <v>70</v>
      </c>
      <c r="V7" s="110">
        <v>149</v>
      </c>
      <c r="W7" s="219">
        <v>2876</v>
      </c>
      <c r="X7" s="98">
        <v>760</v>
      </c>
      <c r="Y7" s="98">
        <v>688</v>
      </c>
      <c r="Z7" s="98">
        <v>3773.2064421669106</v>
      </c>
      <c r="AA7" s="98">
        <v>28</v>
      </c>
      <c r="AB7" s="98">
        <v>5369.89</v>
      </c>
      <c r="AC7" s="108"/>
    </row>
    <row r="8" spans="1:29" ht="21.75" customHeight="1">
      <c r="A8" s="87" t="s">
        <v>49</v>
      </c>
      <c r="B8" s="142">
        <v>2294</v>
      </c>
      <c r="C8" s="99">
        <v>414</v>
      </c>
      <c r="D8" s="98">
        <v>75</v>
      </c>
      <c r="E8" s="98">
        <v>47</v>
      </c>
      <c r="F8" s="110">
        <v>37</v>
      </c>
      <c r="G8" s="93">
        <f>ROUND(F8/E8*100,1)</f>
        <v>78.7</v>
      </c>
      <c r="H8" s="100">
        <v>2</v>
      </c>
      <c r="I8" s="95"/>
      <c r="J8" s="95"/>
      <c r="K8" s="94" t="e">
        <f t="shared" si="0"/>
        <v>#DIV/0!</v>
      </c>
      <c r="L8" s="95">
        <f t="shared" si="1"/>
        <v>0</v>
      </c>
      <c r="M8" s="98">
        <v>422</v>
      </c>
      <c r="N8" s="98">
        <v>289</v>
      </c>
      <c r="O8" s="99">
        <v>42</v>
      </c>
      <c r="P8" s="98">
        <v>2</v>
      </c>
      <c r="Q8" s="96" t="e">
        <f>#REF!-S8-#REF!</f>
        <v>#REF!</v>
      </c>
      <c r="R8" s="91">
        <f>C8-T8-X8</f>
        <v>-2115</v>
      </c>
      <c r="S8" s="91">
        <v>2528</v>
      </c>
      <c r="T8" s="97">
        <v>2144</v>
      </c>
      <c r="U8" s="112">
        <v>32</v>
      </c>
      <c r="V8" s="110">
        <v>76</v>
      </c>
      <c r="W8" s="219">
        <v>2237</v>
      </c>
      <c r="X8" s="98">
        <v>385</v>
      </c>
      <c r="Y8" s="98">
        <v>352</v>
      </c>
      <c r="Z8" s="98">
        <v>3641.7582417582416</v>
      </c>
      <c r="AA8" s="98">
        <v>30</v>
      </c>
      <c r="AB8" s="98">
        <v>5885.92</v>
      </c>
      <c r="AC8" s="108"/>
    </row>
    <row r="9" spans="1:29" ht="21.75" customHeight="1">
      <c r="A9" s="87" t="s">
        <v>50</v>
      </c>
      <c r="B9" s="142">
        <v>1183</v>
      </c>
      <c r="C9" s="99">
        <v>406</v>
      </c>
      <c r="D9" s="98">
        <v>62</v>
      </c>
      <c r="E9" s="98">
        <v>17</v>
      </c>
      <c r="F9" s="110">
        <v>10</v>
      </c>
      <c r="G9" s="93">
        <f>ROUND(F9/E9*100,1)</f>
        <v>58.8</v>
      </c>
      <c r="H9" s="100">
        <v>6</v>
      </c>
      <c r="I9" s="95"/>
      <c r="J9" s="95"/>
      <c r="K9" s="94" t="e">
        <f t="shared" si="0"/>
        <v>#DIV/0!</v>
      </c>
      <c r="L9" s="95">
        <f t="shared" si="1"/>
        <v>0</v>
      </c>
      <c r="M9" s="98">
        <v>360</v>
      </c>
      <c r="N9" s="98">
        <v>343</v>
      </c>
      <c r="O9" s="99">
        <v>0</v>
      </c>
      <c r="P9" s="98">
        <v>6</v>
      </c>
      <c r="Q9" s="96" t="e">
        <f>#REF!-S9-#REF!</f>
        <v>#REF!</v>
      </c>
      <c r="R9" s="91">
        <f>C9-T9-X9</f>
        <v>-11418</v>
      </c>
      <c r="S9" s="91">
        <v>10657</v>
      </c>
      <c r="T9" s="97">
        <v>11455</v>
      </c>
      <c r="U9" s="112">
        <v>22</v>
      </c>
      <c r="V9" s="110">
        <v>45</v>
      </c>
      <c r="W9" s="219">
        <v>1136</v>
      </c>
      <c r="X9" s="98">
        <v>369</v>
      </c>
      <c r="Y9" s="98">
        <v>299</v>
      </c>
      <c r="Z9" s="98">
        <v>3660.6060606060605</v>
      </c>
      <c r="AA9" s="98">
        <v>18</v>
      </c>
      <c r="AB9" s="98">
        <v>4684.72</v>
      </c>
      <c r="AC9" s="108"/>
    </row>
    <row r="10" spans="1:29" ht="21.75" customHeight="1">
      <c r="A10" s="87" t="s">
        <v>51</v>
      </c>
      <c r="B10" s="142">
        <v>1421</v>
      </c>
      <c r="C10" s="99">
        <v>582</v>
      </c>
      <c r="D10" s="98">
        <v>122</v>
      </c>
      <c r="E10" s="98">
        <v>74</v>
      </c>
      <c r="F10" s="110">
        <v>49</v>
      </c>
      <c r="G10" s="93">
        <f>ROUND(F10/E10*100,1)</f>
        <v>66.2</v>
      </c>
      <c r="H10" s="100">
        <v>2</v>
      </c>
      <c r="I10" s="95"/>
      <c r="J10" s="95"/>
      <c r="K10" s="94" t="e">
        <f t="shared" si="0"/>
        <v>#DIV/0!</v>
      </c>
      <c r="L10" s="95">
        <f t="shared" si="1"/>
        <v>0</v>
      </c>
      <c r="M10" s="98">
        <v>531</v>
      </c>
      <c r="N10" s="98">
        <v>418</v>
      </c>
      <c r="O10" s="99">
        <v>38</v>
      </c>
      <c r="P10" s="98">
        <v>1</v>
      </c>
      <c r="Q10" s="96" t="e">
        <f>#REF!-S10-#REF!</f>
        <v>#REF!</v>
      </c>
      <c r="R10" s="91">
        <f>C10-T10-X10</f>
        <v>-4989</v>
      </c>
      <c r="S10" s="91">
        <v>3851</v>
      </c>
      <c r="T10" s="97">
        <v>5053</v>
      </c>
      <c r="U10" s="112">
        <v>39</v>
      </c>
      <c r="V10" s="110">
        <v>95</v>
      </c>
      <c r="W10" s="219">
        <v>1347</v>
      </c>
      <c r="X10" s="98">
        <v>518</v>
      </c>
      <c r="Y10" s="98">
        <v>377</v>
      </c>
      <c r="Z10" s="98">
        <v>3449.519230769231</v>
      </c>
      <c r="AA10" s="98">
        <v>16</v>
      </c>
      <c r="AB10" s="98">
        <v>6448.81</v>
      </c>
      <c r="AC10" s="108"/>
    </row>
    <row r="11" spans="1:31" s="9" customFormat="1" ht="21.75" customHeight="1">
      <c r="A11" s="87" t="s">
        <v>52</v>
      </c>
      <c r="B11" s="142">
        <v>1545</v>
      </c>
      <c r="C11" s="99">
        <v>538</v>
      </c>
      <c r="D11" s="98">
        <v>142</v>
      </c>
      <c r="E11" s="98">
        <v>34</v>
      </c>
      <c r="F11" s="110">
        <v>20</v>
      </c>
      <c r="G11" s="93">
        <f>ROUND(F11/E11*100,1)</f>
        <v>58.8</v>
      </c>
      <c r="H11" s="100">
        <v>2</v>
      </c>
      <c r="I11" s="95"/>
      <c r="J11" s="95"/>
      <c r="K11" s="94" t="e">
        <f t="shared" si="0"/>
        <v>#DIV/0!</v>
      </c>
      <c r="L11" s="95">
        <f t="shared" si="1"/>
        <v>0</v>
      </c>
      <c r="M11" s="98">
        <v>504</v>
      </c>
      <c r="N11" s="98">
        <v>377</v>
      </c>
      <c r="O11" s="99">
        <v>51</v>
      </c>
      <c r="P11" s="98">
        <v>2</v>
      </c>
      <c r="Q11" s="96" t="e">
        <f>#REF!-S11-#REF!</f>
        <v>#REF!</v>
      </c>
      <c r="R11" s="91">
        <f>C11-T11-X11</f>
        <v>-3147</v>
      </c>
      <c r="S11" s="91">
        <v>3802</v>
      </c>
      <c r="T11" s="97">
        <v>3180</v>
      </c>
      <c r="U11" s="112">
        <v>33</v>
      </c>
      <c r="V11" s="110">
        <v>54</v>
      </c>
      <c r="W11" s="219">
        <v>1491</v>
      </c>
      <c r="X11" s="98">
        <v>505</v>
      </c>
      <c r="Y11" s="98">
        <v>476</v>
      </c>
      <c r="Z11" s="98">
        <v>4137.115839243499</v>
      </c>
      <c r="AA11" s="98">
        <v>20</v>
      </c>
      <c r="AB11" s="98">
        <v>5214.55</v>
      </c>
      <c r="AC11" s="108"/>
      <c r="AD11" s="4"/>
      <c r="AE11" s="4"/>
    </row>
    <row r="12" spans="1:31" s="9" customFormat="1" ht="21.75" customHeight="1">
      <c r="A12" s="87" t="s">
        <v>53</v>
      </c>
      <c r="B12" s="142">
        <v>1543</v>
      </c>
      <c r="C12" s="99">
        <v>463</v>
      </c>
      <c r="D12" s="98">
        <v>82</v>
      </c>
      <c r="E12" s="98">
        <v>83</v>
      </c>
      <c r="F12" s="110">
        <v>71</v>
      </c>
      <c r="G12" s="93">
        <f>ROUND(F12/E12*100,1)</f>
        <v>85.5</v>
      </c>
      <c r="H12" s="100">
        <v>5</v>
      </c>
      <c r="I12" s="95"/>
      <c r="J12" s="95"/>
      <c r="K12" s="94" t="e">
        <f t="shared" si="0"/>
        <v>#DIV/0!</v>
      </c>
      <c r="L12" s="95">
        <f t="shared" si="1"/>
        <v>0</v>
      </c>
      <c r="M12" s="98">
        <v>543</v>
      </c>
      <c r="N12" s="98">
        <v>263</v>
      </c>
      <c r="O12" s="99">
        <v>112</v>
      </c>
      <c r="P12" s="98">
        <v>1</v>
      </c>
      <c r="Q12" s="96" t="e">
        <f>#REF!-S12-#REF!</f>
        <v>#REF!</v>
      </c>
      <c r="R12" s="91">
        <f>C12-T12-X12</f>
        <v>-1400</v>
      </c>
      <c r="S12" s="91">
        <v>1639</v>
      </c>
      <c r="T12" s="97">
        <v>1439</v>
      </c>
      <c r="U12" s="112">
        <v>55</v>
      </c>
      <c r="V12" s="110">
        <v>117</v>
      </c>
      <c r="W12" s="219">
        <v>1426</v>
      </c>
      <c r="X12" s="98">
        <v>424</v>
      </c>
      <c r="Y12" s="98">
        <v>350</v>
      </c>
      <c r="Z12" s="98">
        <v>4213.492063492064</v>
      </c>
      <c r="AA12" s="98">
        <v>27</v>
      </c>
      <c r="AB12" s="98">
        <v>5653.93</v>
      </c>
      <c r="AC12" s="108"/>
      <c r="AD12" s="4"/>
      <c r="AE12" s="4"/>
    </row>
    <row r="13" spans="1:31" s="9" customFormat="1" ht="21.75" customHeight="1">
      <c r="A13" s="87" t="s">
        <v>54</v>
      </c>
      <c r="B13" s="142">
        <v>375</v>
      </c>
      <c r="C13" s="99">
        <v>211</v>
      </c>
      <c r="D13" s="98">
        <v>46</v>
      </c>
      <c r="E13" s="98">
        <v>9</v>
      </c>
      <c r="F13" s="110">
        <v>4</v>
      </c>
      <c r="G13" s="93">
        <f>ROUND(F13/E13*100,1)</f>
        <v>44.4</v>
      </c>
      <c r="H13" s="100">
        <v>1</v>
      </c>
      <c r="I13" s="95"/>
      <c r="J13" s="95"/>
      <c r="K13" s="94" t="e">
        <f t="shared" si="0"/>
        <v>#DIV/0!</v>
      </c>
      <c r="L13" s="95">
        <f t="shared" si="1"/>
        <v>0</v>
      </c>
      <c r="M13" s="98">
        <v>199</v>
      </c>
      <c r="N13" s="98">
        <v>144</v>
      </c>
      <c r="O13" s="99">
        <v>24</v>
      </c>
      <c r="P13" s="98">
        <v>10</v>
      </c>
      <c r="Q13" s="96" t="e">
        <f>#REF!-S13-#REF!</f>
        <v>#REF!</v>
      </c>
      <c r="R13" s="91">
        <f>C13-T13-X13</f>
        <v>-6729</v>
      </c>
      <c r="S13" s="91">
        <v>6848</v>
      </c>
      <c r="T13" s="97">
        <v>6742</v>
      </c>
      <c r="U13" s="112">
        <v>23</v>
      </c>
      <c r="V13" s="110">
        <v>33</v>
      </c>
      <c r="W13" s="219">
        <v>355</v>
      </c>
      <c r="X13" s="98">
        <v>198</v>
      </c>
      <c r="Y13" s="98">
        <v>174</v>
      </c>
      <c r="Z13" s="98">
        <v>4692.972972972973</v>
      </c>
      <c r="AA13" s="98">
        <v>18</v>
      </c>
      <c r="AB13" s="98">
        <v>5355.61</v>
      </c>
      <c r="AC13" s="108"/>
      <c r="AD13" s="4"/>
      <c r="AE13" s="4"/>
    </row>
    <row r="14" spans="1:31" s="9" customFormat="1" ht="21.75" customHeight="1">
      <c r="A14" s="87" t="s">
        <v>55</v>
      </c>
      <c r="B14" s="142">
        <v>1766</v>
      </c>
      <c r="C14" s="99">
        <v>572</v>
      </c>
      <c r="D14" s="98">
        <v>85</v>
      </c>
      <c r="E14" s="98">
        <v>57</v>
      </c>
      <c r="F14" s="110">
        <v>30</v>
      </c>
      <c r="G14" s="93">
        <f>ROUND(F14/E14*100,1)</f>
        <v>52.6</v>
      </c>
      <c r="H14" s="100">
        <v>6</v>
      </c>
      <c r="I14" s="95"/>
      <c r="J14" s="95"/>
      <c r="K14" s="94" t="e">
        <f t="shared" si="0"/>
        <v>#DIV/0!</v>
      </c>
      <c r="L14" s="95">
        <f t="shared" si="1"/>
        <v>0</v>
      </c>
      <c r="M14" s="98">
        <v>438</v>
      </c>
      <c r="N14" s="98">
        <v>348</v>
      </c>
      <c r="O14" s="99">
        <v>21</v>
      </c>
      <c r="P14" s="98">
        <v>2</v>
      </c>
      <c r="Q14" s="96" t="e">
        <f>#REF!-S14-#REF!</f>
        <v>#REF!</v>
      </c>
      <c r="R14" s="91">
        <f>C14-T14-X14</f>
        <v>-2193</v>
      </c>
      <c r="S14" s="91">
        <v>2558</v>
      </c>
      <c r="T14" s="97">
        <v>2252</v>
      </c>
      <c r="U14" s="112">
        <v>38</v>
      </c>
      <c r="V14" s="110">
        <v>94</v>
      </c>
      <c r="W14" s="219">
        <v>1690</v>
      </c>
      <c r="X14" s="98">
        <v>513</v>
      </c>
      <c r="Y14" s="98">
        <v>439</v>
      </c>
      <c r="Z14" s="98">
        <v>5078.0392156862745</v>
      </c>
      <c r="AA14" s="98">
        <v>25</v>
      </c>
      <c r="AB14" s="98">
        <v>6558.76</v>
      </c>
      <c r="AC14" s="108"/>
      <c r="AD14" s="4"/>
      <c r="AE14" s="4"/>
    </row>
    <row r="15" spans="1:31" s="9" customFormat="1" ht="21.75" customHeight="1">
      <c r="A15" s="87" t="s">
        <v>56</v>
      </c>
      <c r="B15" s="142">
        <v>1241</v>
      </c>
      <c r="C15" s="99">
        <v>374</v>
      </c>
      <c r="D15" s="98">
        <v>68</v>
      </c>
      <c r="E15" s="98">
        <v>28</v>
      </c>
      <c r="F15" s="110">
        <v>15</v>
      </c>
      <c r="G15" s="93">
        <f>ROUND(F15/E15*100,1)</f>
        <v>53.6</v>
      </c>
      <c r="H15" s="100">
        <v>5</v>
      </c>
      <c r="I15" s="95"/>
      <c r="J15" s="95"/>
      <c r="K15" s="94" t="e">
        <f t="shared" si="0"/>
        <v>#DIV/0!</v>
      </c>
      <c r="L15" s="95">
        <f t="shared" si="1"/>
        <v>0</v>
      </c>
      <c r="M15" s="98">
        <v>439</v>
      </c>
      <c r="N15" s="98">
        <v>301</v>
      </c>
      <c r="O15" s="99">
        <v>66</v>
      </c>
      <c r="P15" s="98">
        <v>10</v>
      </c>
      <c r="Q15" s="96" t="e">
        <f>#REF!-S15-#REF!</f>
        <v>#REF!</v>
      </c>
      <c r="R15" s="91">
        <f>C15-T15-X15</f>
        <v>-3428</v>
      </c>
      <c r="S15" s="91">
        <v>3396</v>
      </c>
      <c r="T15" s="97">
        <v>3463</v>
      </c>
      <c r="U15" s="112">
        <v>36</v>
      </c>
      <c r="V15" s="110">
        <v>56</v>
      </c>
      <c r="W15" s="219">
        <v>1205</v>
      </c>
      <c r="X15" s="98">
        <v>339</v>
      </c>
      <c r="Y15" s="98">
        <v>306</v>
      </c>
      <c r="Z15" s="98">
        <v>3367.688022284123</v>
      </c>
      <c r="AA15" s="98">
        <v>23</v>
      </c>
      <c r="AB15" s="98">
        <v>6169.57</v>
      </c>
      <c r="AC15" s="108"/>
      <c r="AD15" s="4"/>
      <c r="AE15" s="4"/>
    </row>
    <row r="16" spans="1:31" s="9" customFormat="1" ht="21.75" customHeight="1">
      <c r="A16" s="87" t="s">
        <v>57</v>
      </c>
      <c r="B16" s="142">
        <v>955</v>
      </c>
      <c r="C16" s="99">
        <v>474</v>
      </c>
      <c r="D16" s="98">
        <v>89</v>
      </c>
      <c r="E16" s="98">
        <v>36</v>
      </c>
      <c r="F16" s="110">
        <v>24</v>
      </c>
      <c r="G16" s="93">
        <f>ROUND(F16/E16*100,1)</f>
        <v>66.7</v>
      </c>
      <c r="H16" s="100">
        <v>3</v>
      </c>
      <c r="I16" s="95"/>
      <c r="J16" s="95"/>
      <c r="K16" s="94" t="e">
        <f t="shared" si="0"/>
        <v>#DIV/0!</v>
      </c>
      <c r="L16" s="95">
        <f t="shared" si="1"/>
        <v>0</v>
      </c>
      <c r="M16" s="98">
        <v>442</v>
      </c>
      <c r="N16" s="98">
        <v>309</v>
      </c>
      <c r="O16" s="99">
        <v>66</v>
      </c>
      <c r="P16" s="98">
        <v>5</v>
      </c>
      <c r="Q16" s="96" t="e">
        <f>#REF!-S16-#REF!</f>
        <v>#REF!</v>
      </c>
      <c r="R16" s="91">
        <f>C16-T16-X16</f>
        <v>-4480</v>
      </c>
      <c r="S16" s="91">
        <v>4563</v>
      </c>
      <c r="T16" s="97">
        <v>4514</v>
      </c>
      <c r="U16" s="112">
        <v>33</v>
      </c>
      <c r="V16" s="110">
        <v>63</v>
      </c>
      <c r="W16" s="219">
        <v>892</v>
      </c>
      <c r="X16" s="98">
        <v>440</v>
      </c>
      <c r="Y16" s="98">
        <v>393</v>
      </c>
      <c r="Z16" s="98">
        <v>3534.5771144278606</v>
      </c>
      <c r="AA16" s="98">
        <v>21</v>
      </c>
      <c r="AB16" s="98">
        <v>5231.67</v>
      </c>
      <c r="AC16" s="108"/>
      <c r="AD16" s="4"/>
      <c r="AE16" s="4"/>
    </row>
    <row r="17" spans="1:31" s="12" customFormat="1" ht="21.75" customHeight="1">
      <c r="A17" s="87" t="s">
        <v>58</v>
      </c>
      <c r="B17" s="142">
        <v>1437</v>
      </c>
      <c r="C17" s="99">
        <v>454</v>
      </c>
      <c r="D17" s="98">
        <v>71</v>
      </c>
      <c r="E17" s="98">
        <v>34</v>
      </c>
      <c r="F17" s="110">
        <v>14</v>
      </c>
      <c r="G17" s="93">
        <f>ROUND(F17/E17*100,1)</f>
        <v>41.2</v>
      </c>
      <c r="H17" s="100">
        <v>2</v>
      </c>
      <c r="I17" s="95"/>
      <c r="J17" s="95"/>
      <c r="K17" s="94" t="e">
        <f t="shared" si="0"/>
        <v>#DIV/0!</v>
      </c>
      <c r="L17" s="95" t="s">
        <v>1</v>
      </c>
      <c r="M17" s="98">
        <v>519</v>
      </c>
      <c r="N17" s="98">
        <v>430</v>
      </c>
      <c r="O17" s="99">
        <v>22</v>
      </c>
      <c r="P17" s="98">
        <v>1</v>
      </c>
      <c r="Q17" s="96" t="e">
        <f>#REF!-S17-#REF!</f>
        <v>#REF!</v>
      </c>
      <c r="R17" s="91">
        <f>C17-T17-X17</f>
        <v>-2738</v>
      </c>
      <c r="S17" s="91">
        <v>2397</v>
      </c>
      <c r="T17" s="97">
        <v>2796</v>
      </c>
      <c r="U17" s="112">
        <v>27</v>
      </c>
      <c r="V17" s="110">
        <v>57</v>
      </c>
      <c r="W17" s="219">
        <v>1376</v>
      </c>
      <c r="X17" s="98">
        <v>396</v>
      </c>
      <c r="Y17" s="98">
        <v>316</v>
      </c>
      <c r="Z17" s="98">
        <v>3459.0425531914893</v>
      </c>
      <c r="AA17" s="98">
        <v>17</v>
      </c>
      <c r="AB17" s="98">
        <v>6561.34</v>
      </c>
      <c r="AC17" s="108"/>
      <c r="AD17" s="4"/>
      <c r="AE17" s="4"/>
    </row>
    <row r="18" spans="1:31" s="9" customFormat="1" ht="21.75" customHeight="1">
      <c r="A18" s="87" t="s">
        <v>59</v>
      </c>
      <c r="B18" s="142">
        <v>2963</v>
      </c>
      <c r="C18" s="99">
        <v>818</v>
      </c>
      <c r="D18" s="98">
        <v>135</v>
      </c>
      <c r="E18" s="98">
        <v>47</v>
      </c>
      <c r="F18" s="110">
        <v>31</v>
      </c>
      <c r="G18" s="93">
        <f>ROUND(F18/E18*100,1)</f>
        <v>66</v>
      </c>
      <c r="H18" s="100">
        <v>0</v>
      </c>
      <c r="I18" s="95"/>
      <c r="J18" s="95"/>
      <c r="K18" s="94" t="e">
        <f t="shared" si="0"/>
        <v>#DIV/0!</v>
      </c>
      <c r="L18" s="95">
        <f aca="true" t="shared" si="2" ref="L18:L27">J18-I18</f>
        <v>0</v>
      </c>
      <c r="M18" s="98">
        <v>984</v>
      </c>
      <c r="N18" s="98">
        <v>685</v>
      </c>
      <c r="O18" s="99">
        <v>232</v>
      </c>
      <c r="P18" s="98">
        <v>17</v>
      </c>
      <c r="Q18" s="96" t="e">
        <f>#REF!-S18-#REF!</f>
        <v>#REF!</v>
      </c>
      <c r="R18" s="91">
        <f>C18-T18-X18</f>
        <v>-4705</v>
      </c>
      <c r="S18" s="91">
        <v>5375</v>
      </c>
      <c r="T18" s="97">
        <v>4751</v>
      </c>
      <c r="U18" s="112">
        <v>53</v>
      </c>
      <c r="V18" s="110">
        <v>151</v>
      </c>
      <c r="W18" s="219">
        <v>2874</v>
      </c>
      <c r="X18" s="98">
        <v>772</v>
      </c>
      <c r="Y18" s="98">
        <v>713</v>
      </c>
      <c r="Z18" s="98">
        <v>5142.4766977363515</v>
      </c>
      <c r="AA18" s="98">
        <v>69</v>
      </c>
      <c r="AB18" s="98">
        <v>5874.28</v>
      </c>
      <c r="AC18" s="108"/>
      <c r="AD18" s="4"/>
      <c r="AE18" s="4"/>
    </row>
    <row r="19" spans="1:31" s="9" customFormat="1" ht="21.75" customHeight="1">
      <c r="A19" s="87" t="s">
        <v>60</v>
      </c>
      <c r="B19" s="142">
        <v>651</v>
      </c>
      <c r="C19" s="99">
        <v>268</v>
      </c>
      <c r="D19" s="98">
        <v>67</v>
      </c>
      <c r="E19" s="98">
        <v>55</v>
      </c>
      <c r="F19" s="110">
        <v>31</v>
      </c>
      <c r="G19" s="93">
        <f>ROUND(F19/E19*100,1)</f>
        <v>56.4</v>
      </c>
      <c r="H19" s="100">
        <v>7</v>
      </c>
      <c r="I19" s="95"/>
      <c r="J19" s="95"/>
      <c r="K19" s="94" t="e">
        <f t="shared" si="0"/>
        <v>#DIV/0!</v>
      </c>
      <c r="L19" s="95">
        <f t="shared" si="2"/>
        <v>0</v>
      </c>
      <c r="M19" s="98">
        <v>417</v>
      </c>
      <c r="N19" s="98">
        <v>253</v>
      </c>
      <c r="O19" s="99">
        <v>67</v>
      </c>
      <c r="P19" s="98">
        <v>3</v>
      </c>
      <c r="Q19" s="96" t="e">
        <f>#REF!-S19-#REF!</f>
        <v>#REF!</v>
      </c>
      <c r="R19" s="91">
        <f>C19-T19-X19</f>
        <v>-3542</v>
      </c>
      <c r="S19" s="91">
        <v>3773</v>
      </c>
      <c r="T19" s="97">
        <v>3588</v>
      </c>
      <c r="U19" s="112">
        <v>36</v>
      </c>
      <c r="V19" s="110">
        <v>70</v>
      </c>
      <c r="W19" s="219">
        <v>597</v>
      </c>
      <c r="X19" s="98">
        <v>222</v>
      </c>
      <c r="Y19" s="98">
        <v>181</v>
      </c>
      <c r="Z19" s="98">
        <v>3880.097087378641</v>
      </c>
      <c r="AA19" s="98">
        <v>12</v>
      </c>
      <c r="AB19" s="98">
        <v>7307.92</v>
      </c>
      <c r="AC19" s="108"/>
      <c r="AD19" s="4"/>
      <c r="AE19" s="4"/>
    </row>
    <row r="20" spans="1:31" s="9" customFormat="1" ht="21.75" customHeight="1">
      <c r="A20" s="87" t="s">
        <v>61</v>
      </c>
      <c r="B20" s="142">
        <v>953</v>
      </c>
      <c r="C20" s="99">
        <v>433</v>
      </c>
      <c r="D20" s="98">
        <v>56</v>
      </c>
      <c r="E20" s="98">
        <v>25</v>
      </c>
      <c r="F20" s="110">
        <v>11</v>
      </c>
      <c r="G20" s="93">
        <f>ROUND(F20/E20*100,1)</f>
        <v>44</v>
      </c>
      <c r="H20" s="100">
        <v>1</v>
      </c>
      <c r="I20" s="95"/>
      <c r="J20" s="95"/>
      <c r="K20" s="94" t="e">
        <f t="shared" si="0"/>
        <v>#DIV/0!</v>
      </c>
      <c r="L20" s="95">
        <f t="shared" si="2"/>
        <v>0</v>
      </c>
      <c r="M20" s="98">
        <v>236</v>
      </c>
      <c r="N20" s="98">
        <v>213</v>
      </c>
      <c r="O20" s="99">
        <v>0</v>
      </c>
      <c r="P20" s="98">
        <v>13</v>
      </c>
      <c r="Q20" s="96" t="e">
        <f>#REF!-S20-#REF!</f>
        <v>#REF!</v>
      </c>
      <c r="R20" s="91">
        <f>C20-T20-X20</f>
        <v>-4621</v>
      </c>
      <c r="S20" s="91">
        <v>5273</v>
      </c>
      <c r="T20" s="97">
        <v>4674</v>
      </c>
      <c r="U20" s="112">
        <v>27</v>
      </c>
      <c r="V20" s="110">
        <v>40</v>
      </c>
      <c r="W20" s="219">
        <v>889</v>
      </c>
      <c r="X20" s="98">
        <v>380</v>
      </c>
      <c r="Y20" s="98">
        <v>313</v>
      </c>
      <c r="Z20" s="98">
        <v>2657.4285714285716</v>
      </c>
      <c r="AA20" s="98">
        <v>18</v>
      </c>
      <c r="AB20" s="98">
        <v>4805.47</v>
      </c>
      <c r="AC20" s="108"/>
      <c r="AD20" s="4"/>
      <c r="AE20" s="4"/>
    </row>
    <row r="21" spans="1:31" s="9" customFormat="1" ht="21.75" customHeight="1">
      <c r="A21" s="87" t="s">
        <v>62</v>
      </c>
      <c r="B21" s="142">
        <v>507</v>
      </c>
      <c r="C21" s="99">
        <v>423</v>
      </c>
      <c r="D21" s="98">
        <v>67</v>
      </c>
      <c r="E21" s="98">
        <v>24</v>
      </c>
      <c r="F21" s="110">
        <v>14</v>
      </c>
      <c r="G21" s="93">
        <f>ROUND(F21/E21*100,1)</f>
        <v>58.3</v>
      </c>
      <c r="H21" s="100">
        <v>1</v>
      </c>
      <c r="I21" s="95"/>
      <c r="J21" s="95"/>
      <c r="K21" s="94" t="e">
        <f t="shared" si="0"/>
        <v>#DIV/0!</v>
      </c>
      <c r="L21" s="95">
        <f t="shared" si="2"/>
        <v>0</v>
      </c>
      <c r="M21" s="98">
        <v>512</v>
      </c>
      <c r="N21" s="98">
        <v>416</v>
      </c>
      <c r="O21" s="99">
        <v>53</v>
      </c>
      <c r="P21" s="98">
        <v>3</v>
      </c>
      <c r="Q21" s="96" t="e">
        <f>#REF!-S21-#REF!</f>
        <v>#REF!</v>
      </c>
      <c r="R21" s="91">
        <f>C21-T21-X21</f>
        <v>-6695</v>
      </c>
      <c r="S21" s="91">
        <v>6003</v>
      </c>
      <c r="T21" s="97">
        <v>6736</v>
      </c>
      <c r="U21" s="112">
        <v>32</v>
      </c>
      <c r="V21" s="110">
        <v>56</v>
      </c>
      <c r="W21" s="219">
        <v>449</v>
      </c>
      <c r="X21" s="98">
        <v>382</v>
      </c>
      <c r="Y21" s="98">
        <v>319</v>
      </c>
      <c r="Z21" s="98">
        <v>3584.1954022988507</v>
      </c>
      <c r="AA21" s="98">
        <v>28</v>
      </c>
      <c r="AB21" s="98">
        <v>4848.69</v>
      </c>
      <c r="AC21" s="108"/>
      <c r="AD21" s="4"/>
      <c r="AE21" s="4"/>
    </row>
    <row r="22" spans="1:31" s="9" customFormat="1" ht="21.75" customHeight="1">
      <c r="A22" s="87" t="s">
        <v>63</v>
      </c>
      <c r="B22" s="142">
        <v>1000</v>
      </c>
      <c r="C22" s="99">
        <v>491</v>
      </c>
      <c r="D22" s="98">
        <v>78</v>
      </c>
      <c r="E22" s="98">
        <v>28</v>
      </c>
      <c r="F22" s="110">
        <v>9</v>
      </c>
      <c r="G22" s="93">
        <f>ROUND(F22/E22*100,1)</f>
        <v>32.1</v>
      </c>
      <c r="H22" s="100">
        <v>3</v>
      </c>
      <c r="I22" s="95"/>
      <c r="J22" s="95"/>
      <c r="K22" s="94" t="e">
        <f t="shared" si="0"/>
        <v>#DIV/0!</v>
      </c>
      <c r="L22" s="95">
        <f t="shared" si="2"/>
        <v>0</v>
      </c>
      <c r="M22" s="98">
        <v>347</v>
      </c>
      <c r="N22" s="98">
        <v>331</v>
      </c>
      <c r="O22" s="99">
        <v>0</v>
      </c>
      <c r="P22" s="98">
        <v>0</v>
      </c>
      <c r="Q22" s="96" t="e">
        <f>#REF!-S22-#REF!</f>
        <v>#REF!</v>
      </c>
      <c r="R22" s="91">
        <f>C22-T22-X22</f>
        <v>-2868</v>
      </c>
      <c r="S22" s="91">
        <v>3063</v>
      </c>
      <c r="T22" s="97">
        <v>2915</v>
      </c>
      <c r="U22" s="112">
        <v>17</v>
      </c>
      <c r="V22" s="110">
        <v>30</v>
      </c>
      <c r="W22" s="219">
        <v>947</v>
      </c>
      <c r="X22" s="98">
        <v>444</v>
      </c>
      <c r="Y22" s="98">
        <v>368</v>
      </c>
      <c r="Z22" s="98">
        <v>2861.154855643045</v>
      </c>
      <c r="AA22" s="98">
        <v>7</v>
      </c>
      <c r="AB22" s="98">
        <v>4941.79</v>
      </c>
      <c r="AC22" s="108"/>
      <c r="AD22" s="4"/>
      <c r="AE22" s="4"/>
    </row>
    <row r="23" spans="1:31" s="9" customFormat="1" ht="21.75" customHeight="1">
      <c r="A23" s="87" t="s">
        <v>64</v>
      </c>
      <c r="B23" s="142">
        <v>1093</v>
      </c>
      <c r="C23" s="99">
        <v>415</v>
      </c>
      <c r="D23" s="98">
        <v>42</v>
      </c>
      <c r="E23" s="98">
        <v>19</v>
      </c>
      <c r="F23" s="110">
        <v>11</v>
      </c>
      <c r="G23" s="93">
        <f>ROUND(F23/E23*100,1)</f>
        <v>57.9</v>
      </c>
      <c r="H23" s="100">
        <v>0</v>
      </c>
      <c r="I23" s="95"/>
      <c r="J23" s="95"/>
      <c r="K23" s="94" t="e">
        <f t="shared" si="0"/>
        <v>#DIV/0!</v>
      </c>
      <c r="L23" s="95">
        <f t="shared" si="2"/>
        <v>0</v>
      </c>
      <c r="M23" s="98">
        <v>356</v>
      </c>
      <c r="N23" s="98">
        <v>295</v>
      </c>
      <c r="O23" s="99">
        <v>42</v>
      </c>
      <c r="P23" s="98">
        <v>1</v>
      </c>
      <c r="Q23" s="96" t="e">
        <f>#REF!-S23-#REF!</f>
        <v>#REF!</v>
      </c>
      <c r="R23" s="91">
        <f>C23-T23-X23</f>
        <v>-4346</v>
      </c>
      <c r="S23" s="91">
        <v>4192</v>
      </c>
      <c r="T23" s="97">
        <v>4383</v>
      </c>
      <c r="U23" s="112">
        <v>17</v>
      </c>
      <c r="V23" s="110">
        <v>50</v>
      </c>
      <c r="W23" s="219">
        <v>1044</v>
      </c>
      <c r="X23" s="98">
        <v>378</v>
      </c>
      <c r="Y23" s="98">
        <v>331</v>
      </c>
      <c r="Z23" s="98">
        <v>3848.0662983425414</v>
      </c>
      <c r="AA23" s="98">
        <v>23</v>
      </c>
      <c r="AB23" s="98">
        <v>6143.57</v>
      </c>
      <c r="AC23" s="108"/>
      <c r="AD23" s="4"/>
      <c r="AE23" s="4"/>
    </row>
    <row r="24" spans="1:31" s="9" customFormat="1" ht="27" customHeight="1">
      <c r="A24" s="85" t="s">
        <v>65</v>
      </c>
      <c r="B24" s="142">
        <v>1202</v>
      </c>
      <c r="C24" s="99">
        <v>494</v>
      </c>
      <c r="D24" s="98">
        <v>82</v>
      </c>
      <c r="E24" s="98">
        <v>43</v>
      </c>
      <c r="F24" s="110">
        <v>24</v>
      </c>
      <c r="G24" s="93">
        <f>ROUND(F24/E24*100,1)</f>
        <v>55.8</v>
      </c>
      <c r="H24" s="100">
        <v>2</v>
      </c>
      <c r="I24" s="95"/>
      <c r="J24" s="95"/>
      <c r="K24" s="94" t="e">
        <f t="shared" si="0"/>
        <v>#DIV/0!</v>
      </c>
      <c r="L24" s="95">
        <f t="shared" si="2"/>
        <v>0</v>
      </c>
      <c r="M24" s="98">
        <v>606</v>
      </c>
      <c r="N24" s="98">
        <v>453</v>
      </c>
      <c r="O24" s="99">
        <v>38</v>
      </c>
      <c r="P24" s="98">
        <v>0</v>
      </c>
      <c r="Q24" s="96" t="e">
        <f>#REF!-S24-#REF!</f>
        <v>#REF!</v>
      </c>
      <c r="R24" s="91">
        <f>C24-T24-X24</f>
        <v>-2029</v>
      </c>
      <c r="S24" s="91">
        <v>2178</v>
      </c>
      <c r="T24" s="97">
        <v>2086</v>
      </c>
      <c r="U24" s="112">
        <v>52</v>
      </c>
      <c r="V24" s="110">
        <v>87</v>
      </c>
      <c r="W24" s="219">
        <v>1118</v>
      </c>
      <c r="X24" s="98">
        <v>437</v>
      </c>
      <c r="Y24" s="98">
        <v>379</v>
      </c>
      <c r="Z24" s="98">
        <v>4682.749326145553</v>
      </c>
      <c r="AA24" s="98">
        <v>43</v>
      </c>
      <c r="AB24" s="98">
        <v>5857.4</v>
      </c>
      <c r="AC24" s="108"/>
      <c r="AD24" s="4"/>
      <c r="AE24" s="4"/>
    </row>
    <row r="25" spans="1:31" s="9" customFormat="1" ht="21.75" customHeight="1">
      <c r="A25" s="87" t="s">
        <v>66</v>
      </c>
      <c r="B25" s="142">
        <v>17778</v>
      </c>
      <c r="C25" s="99">
        <v>2235</v>
      </c>
      <c r="D25" s="98">
        <v>365</v>
      </c>
      <c r="E25" s="98">
        <v>563</v>
      </c>
      <c r="F25" s="110">
        <v>465</v>
      </c>
      <c r="G25" s="93">
        <f>ROUND(F25/E25*100,1)</f>
        <v>82.6</v>
      </c>
      <c r="H25" s="100">
        <v>33</v>
      </c>
      <c r="I25" s="95"/>
      <c r="J25" s="95"/>
      <c r="K25" s="94" t="e">
        <f t="shared" si="0"/>
        <v>#DIV/0!</v>
      </c>
      <c r="L25" s="95">
        <f t="shared" si="2"/>
        <v>0</v>
      </c>
      <c r="M25" s="98">
        <v>2009</v>
      </c>
      <c r="N25" s="98">
        <v>994</v>
      </c>
      <c r="O25" s="99">
        <v>28</v>
      </c>
      <c r="P25" s="98">
        <v>37</v>
      </c>
      <c r="Q25" s="96" t="e">
        <f>#REF!-S25-#REF!</f>
        <v>#REF!</v>
      </c>
      <c r="R25" s="91">
        <f>C25-T25-X25</f>
        <v>-10482</v>
      </c>
      <c r="S25" s="91">
        <v>10639</v>
      </c>
      <c r="T25" s="97">
        <v>10758</v>
      </c>
      <c r="U25" s="112">
        <v>464</v>
      </c>
      <c r="V25" s="110">
        <v>1219</v>
      </c>
      <c r="W25" s="219">
        <v>17337</v>
      </c>
      <c r="X25" s="98">
        <v>1959</v>
      </c>
      <c r="Y25" s="98">
        <v>1600</v>
      </c>
      <c r="Z25" s="98">
        <v>4140.803038524145</v>
      </c>
      <c r="AA25" s="98">
        <v>573</v>
      </c>
      <c r="AB25" s="98">
        <v>6211.75</v>
      </c>
      <c r="AC25" s="108"/>
      <c r="AD25" s="4"/>
      <c r="AE25" s="4"/>
    </row>
    <row r="26" spans="1:31" s="9" customFormat="1" ht="21.75" customHeight="1">
      <c r="A26" s="87" t="s">
        <v>67</v>
      </c>
      <c r="B26" s="142">
        <v>7153</v>
      </c>
      <c r="C26" s="99">
        <v>1024</v>
      </c>
      <c r="D26" s="98">
        <v>205</v>
      </c>
      <c r="E26" s="98">
        <v>177</v>
      </c>
      <c r="F26" s="110">
        <v>124</v>
      </c>
      <c r="G26" s="93">
        <f>ROUND(F26/E26*100,1)</f>
        <v>70.1</v>
      </c>
      <c r="H26" s="100">
        <v>21</v>
      </c>
      <c r="I26" s="95"/>
      <c r="J26" s="95"/>
      <c r="K26" s="94" t="e">
        <f t="shared" si="0"/>
        <v>#DIV/0!</v>
      </c>
      <c r="L26" s="95">
        <f t="shared" si="2"/>
        <v>0</v>
      </c>
      <c r="M26" s="98">
        <v>1214</v>
      </c>
      <c r="N26" s="98">
        <v>928</v>
      </c>
      <c r="O26" s="99">
        <v>126</v>
      </c>
      <c r="P26" s="98">
        <v>32</v>
      </c>
      <c r="Q26" s="96" t="e">
        <f>#REF!-S26-#REF!</f>
        <v>#REF!</v>
      </c>
      <c r="R26" s="91">
        <f>C26-T26-X26</f>
        <v>-2376</v>
      </c>
      <c r="S26" s="91">
        <v>2916</v>
      </c>
      <c r="T26" s="97">
        <v>2497</v>
      </c>
      <c r="U26" s="112">
        <v>123</v>
      </c>
      <c r="V26" s="110">
        <v>316</v>
      </c>
      <c r="W26" s="219">
        <v>6900</v>
      </c>
      <c r="X26" s="98">
        <v>903</v>
      </c>
      <c r="Y26" s="98">
        <v>806</v>
      </c>
      <c r="Z26" s="98">
        <v>3960.6516290726818</v>
      </c>
      <c r="AA26" s="98">
        <v>133</v>
      </c>
      <c r="AB26" s="98">
        <v>6158.28</v>
      </c>
      <c r="AC26" s="108"/>
      <c r="AD26" s="4"/>
      <c r="AE26" s="4"/>
    </row>
    <row r="27" spans="1:31" s="9" customFormat="1" ht="20.25" customHeight="1">
      <c r="A27" s="105" t="s">
        <v>38</v>
      </c>
      <c r="B27" s="142">
        <v>5085</v>
      </c>
      <c r="C27" s="99">
        <v>1097</v>
      </c>
      <c r="D27" s="98">
        <v>244</v>
      </c>
      <c r="E27" s="98">
        <v>164</v>
      </c>
      <c r="F27" s="110">
        <v>130</v>
      </c>
      <c r="G27" s="93">
        <f>ROUND(F27/E27*100,1)</f>
        <v>79.3</v>
      </c>
      <c r="H27" s="100">
        <v>5</v>
      </c>
      <c r="I27" s="95"/>
      <c r="J27" s="95"/>
      <c r="K27" s="94" t="e">
        <f t="shared" si="0"/>
        <v>#DIV/0!</v>
      </c>
      <c r="L27" s="95">
        <f t="shared" si="2"/>
        <v>0</v>
      </c>
      <c r="M27" s="98">
        <v>1465</v>
      </c>
      <c r="N27" s="98">
        <v>1042</v>
      </c>
      <c r="O27" s="99">
        <v>133</v>
      </c>
      <c r="P27" s="98">
        <v>5</v>
      </c>
      <c r="Q27" s="96" t="e">
        <f>#REF!-S27-#REF!</f>
        <v>#REF!</v>
      </c>
      <c r="R27" s="91">
        <f>C27-T27-X27</f>
        <v>-3859</v>
      </c>
      <c r="S27" s="91">
        <v>3567</v>
      </c>
      <c r="T27" s="97">
        <v>3950</v>
      </c>
      <c r="U27" s="112">
        <v>158</v>
      </c>
      <c r="V27" s="110">
        <v>402</v>
      </c>
      <c r="W27" s="219">
        <v>4874</v>
      </c>
      <c r="X27" s="98">
        <v>1006</v>
      </c>
      <c r="Y27" s="98">
        <v>872</v>
      </c>
      <c r="Z27" s="98">
        <v>4584.102564102564</v>
      </c>
      <c r="AA27" s="98">
        <v>174</v>
      </c>
      <c r="AB27" s="98">
        <v>5562.36</v>
      </c>
      <c r="AC27" s="108"/>
      <c r="AD27" s="4"/>
      <c r="AE27" s="4"/>
    </row>
    <row r="28" spans="4:28" s="13" customFormat="1" ht="13.5">
      <c r="D28" s="14"/>
      <c r="E28" s="14"/>
      <c r="F28" s="14"/>
      <c r="G28" s="14"/>
      <c r="V28" s="15"/>
      <c r="W28" s="16"/>
      <c r="Z28" s="17"/>
      <c r="AB28" s="106"/>
    </row>
    <row r="29" spans="4:28" s="13" customFormat="1" ht="13.5">
      <c r="D29" s="14"/>
      <c r="E29" s="14"/>
      <c r="F29" s="14"/>
      <c r="G29" s="14"/>
      <c r="V29" s="15"/>
      <c r="W29" s="16"/>
      <c r="Z29" s="17"/>
      <c r="AB29" s="107"/>
    </row>
    <row r="30" spans="4:28" s="13" customFormat="1" ht="13.5">
      <c r="D30" s="14"/>
      <c r="E30" s="14"/>
      <c r="F30" s="14"/>
      <c r="G30" s="14"/>
      <c r="V30" s="15"/>
      <c r="W30" s="16"/>
      <c r="Z30" s="17"/>
      <c r="AB30" s="107"/>
    </row>
    <row r="31" spans="4:28" s="13" customFormat="1" ht="13.5">
      <c r="D31" s="14"/>
      <c r="E31" s="14"/>
      <c r="F31" s="14"/>
      <c r="G31" s="14"/>
      <c r="W31" s="17"/>
      <c r="Z31" s="17"/>
      <c r="AB31" s="107"/>
    </row>
    <row r="32" spans="4:26" s="13" customFormat="1" ht="12.75">
      <c r="D32" s="14"/>
      <c r="E32" s="14"/>
      <c r="F32" s="14"/>
      <c r="G32" s="14"/>
      <c r="Z32" s="17"/>
    </row>
    <row r="33" spans="4:7" s="13" customFormat="1" ht="12.75">
      <c r="D33" s="14"/>
      <c r="E33" s="14"/>
      <c r="F33" s="14"/>
      <c r="G33" s="14"/>
    </row>
    <row r="34" spans="4:7" s="13" customFormat="1" ht="12.75">
      <c r="D34" s="14"/>
      <c r="E34" s="14"/>
      <c r="F34" s="14"/>
      <c r="G34" s="14"/>
    </row>
    <row r="35" spans="4:7" s="13" customFormat="1" ht="12.75">
      <c r="D35" s="14"/>
      <c r="E35" s="14"/>
      <c r="F35" s="14"/>
      <c r="G35" s="14"/>
    </row>
    <row r="36" s="13" customFormat="1" ht="12.75"/>
    <row r="37" s="13" customFormat="1" ht="12.75"/>
    <row r="38" s="13" customFormat="1" ht="12.75"/>
    <row r="39" s="13" customFormat="1" ht="12.75"/>
    <row r="40" s="13" customFormat="1" ht="12.75"/>
    <row r="41" s="13" customFormat="1" ht="12.75"/>
    <row r="42" s="13" customFormat="1" ht="12.75"/>
    <row r="43" s="13" customFormat="1" ht="12.75"/>
    <row r="44" s="13" customFormat="1" ht="12.75"/>
    <row r="45" s="13" customFormat="1" ht="12.75"/>
    <row r="46" s="13" customFormat="1" ht="12.75"/>
    <row r="47" s="13" customFormat="1" ht="12.75"/>
    <row r="48" s="13" customFormat="1" ht="12.75"/>
    <row r="49" s="13" customFormat="1" ht="12.75"/>
    <row r="50" s="13" customFormat="1" ht="12.75"/>
    <row r="51" s="13" customFormat="1" ht="12.75"/>
    <row r="52" s="13" customFormat="1" ht="12.75"/>
    <row r="53" s="13" customFormat="1" ht="12.75"/>
    <row r="54" s="13" customFormat="1" ht="12.75"/>
    <row r="55" s="9" customFormat="1" ht="12.75"/>
    <row r="56" s="9" customFormat="1" ht="12.75"/>
    <row r="57" s="9" customFormat="1" ht="12.75"/>
    <row r="58" s="9" customFormat="1" ht="12.75"/>
    <row r="59" s="9" customFormat="1" ht="12.75"/>
    <row r="60" s="9" customFormat="1" ht="12.75"/>
    <row r="61" s="9" customFormat="1" ht="12.75"/>
    <row r="62" s="9" customFormat="1" ht="12.75"/>
    <row r="63" s="9" customFormat="1" ht="12.75"/>
    <row r="64" s="9" customFormat="1" ht="12.75"/>
    <row r="65" s="9" customFormat="1" ht="12.75"/>
    <row r="66" s="9" customFormat="1" ht="12.75"/>
    <row r="67" s="9" customFormat="1" ht="12.75"/>
    <row r="68" s="9" customFormat="1" ht="12.75"/>
    <row r="69" s="9" customFormat="1" ht="12.75"/>
    <row r="70" s="9" customFormat="1" ht="12.75"/>
    <row r="71" s="9" customFormat="1" ht="12.75"/>
    <row r="72" s="9" customFormat="1" ht="12.75"/>
    <row r="73" s="9" customFormat="1" ht="12.75"/>
    <row r="74" s="9" customFormat="1" ht="12.75"/>
    <row r="75" s="9" customFormat="1" ht="12.75"/>
    <row r="76" s="9" customFormat="1" ht="12.75"/>
    <row r="77" s="9" customFormat="1" ht="12.75"/>
    <row r="78" s="9" customFormat="1" ht="12.75"/>
    <row r="79" s="9" customFormat="1" ht="12.75"/>
    <row r="80" s="9" customFormat="1" ht="12.75"/>
    <row r="81" s="9" customFormat="1" ht="12.75"/>
    <row r="82" s="9" customFormat="1" ht="12.75"/>
    <row r="83" s="9" customFormat="1" ht="12.75"/>
    <row r="84" s="9" customFormat="1" ht="12.75"/>
    <row r="85" s="9" customFormat="1" ht="12.75"/>
    <row r="86" s="9" customFormat="1" ht="12.75"/>
    <row r="87" s="9" customFormat="1" ht="12.75"/>
    <row r="88" s="9" customFormat="1" ht="12.75"/>
    <row r="89" s="9" customFormat="1" ht="12.75"/>
    <row r="90" s="9" customFormat="1" ht="12.75"/>
    <row r="91" s="9" customFormat="1" ht="12.75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="9" customFormat="1" ht="12.75"/>
    <row r="98" s="9" customFormat="1" ht="12.75"/>
    <row r="99" s="9" customFormat="1" ht="12.75"/>
    <row r="100" s="9" customFormat="1" ht="12.75"/>
    <row r="101" s="9" customFormat="1" ht="12.75"/>
    <row r="102" s="9" customFormat="1" ht="12.75"/>
    <row r="103" s="9" customFormat="1" ht="12.75"/>
    <row r="104" s="9" customFormat="1" ht="12.75"/>
    <row r="105" s="9" customFormat="1" ht="12.75"/>
    <row r="106" s="9" customFormat="1" ht="12.75"/>
    <row r="107" s="9" customFormat="1" ht="12.75"/>
    <row r="108" s="9" customFormat="1" ht="12.75"/>
    <row r="109" s="9" customFormat="1" ht="12.75"/>
    <row r="110" s="9" customFormat="1" ht="12.75"/>
    <row r="111" s="9" customFormat="1" ht="12.75"/>
    <row r="112" s="9" customFormat="1" ht="12.75"/>
    <row r="113" s="9" customFormat="1" ht="12.75"/>
    <row r="114" s="9" customFormat="1" ht="12.75"/>
    <row r="115" s="9" customFormat="1" ht="12.75"/>
    <row r="116" s="9" customFormat="1" ht="12.75"/>
    <row r="117" s="9" customFormat="1" ht="12.75"/>
    <row r="118" s="9" customFormat="1" ht="12.75"/>
    <row r="119" s="9" customFormat="1" ht="12.75"/>
    <row r="120" s="9" customFormat="1" ht="12.75"/>
    <row r="121" s="9" customFormat="1" ht="12.75"/>
    <row r="122" s="9" customFormat="1" ht="12.75"/>
    <row r="123" s="9" customFormat="1" ht="12.75"/>
    <row r="124" s="9" customFormat="1" ht="12.75"/>
    <row r="125" s="9" customFormat="1" ht="12.75"/>
    <row r="126" s="9" customFormat="1" ht="12.75"/>
    <row r="127" s="9" customFormat="1" ht="12.75"/>
    <row r="128" s="9" customFormat="1" ht="12.75"/>
    <row r="129" s="9" customFormat="1" ht="12.75"/>
    <row r="130" s="9" customFormat="1" ht="12.75"/>
    <row r="131" s="9" customFormat="1" ht="12.75"/>
    <row r="132" s="9" customFormat="1" ht="12.75"/>
    <row r="133" s="9" customFormat="1" ht="12.75"/>
    <row r="134" s="9" customFormat="1" ht="12.75"/>
    <row r="135" s="9" customFormat="1" ht="12.75"/>
    <row r="136" s="9" customFormat="1" ht="12.75"/>
    <row r="137" s="9" customFormat="1" ht="12.75"/>
    <row r="138" s="9" customFormat="1" ht="12.75"/>
  </sheetData>
  <sheetProtection/>
  <mergeCells count="28">
    <mergeCell ref="C2:K2"/>
    <mergeCell ref="C1:N1"/>
    <mergeCell ref="F3:F4"/>
    <mergeCell ref="G3:G4"/>
    <mergeCell ref="H3:H4"/>
    <mergeCell ref="B3:B4"/>
    <mergeCell ref="C3:C4"/>
    <mergeCell ref="D3:D4"/>
    <mergeCell ref="E3:E4"/>
    <mergeCell ref="M3:M4"/>
    <mergeCell ref="N3:O3"/>
    <mergeCell ref="P3:P4"/>
    <mergeCell ref="A3:A4"/>
    <mergeCell ref="W3:W4"/>
    <mergeCell ref="X3:X4"/>
    <mergeCell ref="I3:I4"/>
    <mergeCell ref="L3:L4"/>
    <mergeCell ref="J3:K3"/>
    <mergeCell ref="AA3:AA4"/>
    <mergeCell ref="AB3:AB4"/>
    <mergeCell ref="Z3:Z4"/>
    <mergeCell ref="U3:U4"/>
    <mergeCell ref="V3:V4"/>
    <mergeCell ref="Q3:Q4"/>
    <mergeCell ref="R3:R4"/>
    <mergeCell ref="S3:S4"/>
    <mergeCell ref="T3:T4"/>
    <mergeCell ref="Y3:Y4"/>
  </mergeCells>
  <printOptions verticalCentered="1"/>
  <pageMargins left="0.23" right="0" top="0.15748031496062992" bottom="0" header="0.15748031496062992" footer="0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Федорчук В.А.</cp:lastModifiedBy>
  <cp:lastPrinted>2020-02-17T06:34:51Z</cp:lastPrinted>
  <dcterms:created xsi:type="dcterms:W3CDTF">2017-11-17T08:56:41Z</dcterms:created>
  <dcterms:modified xsi:type="dcterms:W3CDTF">2020-02-17T06:35:53Z</dcterms:modified>
  <cp:category/>
  <cp:version/>
  <cp:contentType/>
  <cp:contentStatus/>
</cp:coreProperties>
</file>