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030" activeTab="11"/>
  </bookViews>
  <sheets>
    <sheet name="1" sheetId="23" r:id="rId1"/>
    <sheet name="2" sheetId="39" r:id="rId2"/>
    <sheet name="3" sheetId="42" r:id="rId3"/>
    <sheet name="4" sheetId="48" r:id="rId4"/>
    <sheet name="5" sheetId="49" r:id="rId5"/>
    <sheet name="6" sheetId="50" r:id="rId6"/>
    <sheet name="7" sheetId="51" r:id="rId7"/>
    <sheet name="8" sheetId="52" r:id="rId8"/>
    <sheet name="9" sheetId="53" r:id="rId9"/>
    <sheet name="10" sheetId="54" r:id="rId10"/>
    <sheet name="11" sheetId="25" r:id="rId11"/>
    <sheet name="12" sheetId="55" r:id="rId12"/>
    <sheet name="13" sheetId="56" r:id="rId13"/>
    <sheet name="14" sheetId="57" r:id="rId14"/>
    <sheet name="15" sheetId="58" r:id="rId15"/>
    <sheet name="16" sheetId="59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4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4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'10'!$A$1:$AB$28</definedName>
    <definedName name="_xlnm.Print_Area" localSheetId="10">'11'!$A$1:$I$20</definedName>
    <definedName name="_xlnm.Print_Area" localSheetId="11">'12'!$A$1:$AB$28</definedName>
    <definedName name="_xlnm.Print_Area" localSheetId="12">'13'!$A$1:$AB$28</definedName>
    <definedName name="_xlnm.Print_Area" localSheetId="13">'14'!$A$1:$I$20</definedName>
    <definedName name="_xlnm.Print_Area" localSheetId="14">'15'!$A$1:$AB$28</definedName>
    <definedName name="_xlnm.Print_Area" localSheetId="15">'16'!$A$1:$AB$28</definedName>
    <definedName name="_xlnm.Print_Area" localSheetId="1">'2'!$A$1:$AB$28</definedName>
    <definedName name="_xlnm.Print_Area" localSheetId="2">'3'!$A$1:$E$17</definedName>
    <definedName name="_xlnm.Print_Area" localSheetId="3">'4'!$A$1:$AB$28</definedName>
    <definedName name="_xlnm.Print_Area" localSheetId="4">'5'!$A$1:$E$17</definedName>
    <definedName name="_xlnm.Print_Area" localSheetId="5">'6'!$A$1:$AB$28</definedName>
    <definedName name="_xlnm.Print_Area" localSheetId="6">'7'!$A$1:$E$18</definedName>
    <definedName name="_xlnm.Print_Area" localSheetId="7">'8'!$A$1:$AB$28</definedName>
    <definedName name="_xlnm.Print_Area" localSheetId="8">'9'!$A$1:$E$18</definedName>
    <definedName name="олд" localSheetId="9">'[1]Sheet1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9">'[3]Sheet1 (2)'!#REF!</definedName>
    <definedName name="оплад" localSheetId="11">'[3]Sheet1 (2)'!#REF!</definedName>
    <definedName name="оплад" localSheetId="12">'[3]Sheet1 (2)'!#REF!</definedName>
    <definedName name="оплад" localSheetId="14">'[3]Sheet1 (2)'!#REF!</definedName>
    <definedName name="оплад" localSheetId="15">'[3]Sheet1 (2)'!#REF!</definedName>
    <definedName name="оплад" localSheetId="2">'[3]Sheet1 (2)'!#REF!</definedName>
    <definedName name="оплад" localSheetId="3">'[3]Sheet1 (2)'!#REF!</definedName>
    <definedName name="оплад" localSheetId="4">'[3]Sheet1 (2)'!#REF!</definedName>
    <definedName name="оплад" localSheetId="5">'[3]Sheet1 (2)'!#REF!</definedName>
    <definedName name="оплад" localSheetId="6">'[3]Sheet1 (2)'!#REF!</definedName>
    <definedName name="оплад" localSheetId="7">'[3]Sheet1 (2)'!#REF!</definedName>
    <definedName name="оплад" localSheetId="8">'[3]Sheet1 (2)'!#REF!</definedName>
    <definedName name="оплад">'[3]Sheet1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4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9">#REF!</definedName>
    <definedName name="пар" localSheetId="11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3">#REF!</definedName>
    <definedName name="пар" localSheetId="4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9">#REF!</definedName>
    <definedName name="плдаж" localSheetId="11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3">#REF!</definedName>
    <definedName name="плдаж" localSheetId="4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9">#REF!</definedName>
    <definedName name="плдажп" localSheetId="11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3">#REF!</definedName>
    <definedName name="плдажп" localSheetId="4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'[3]Sheet1 (3)'!#REF!</definedName>
    <definedName name="праовл" localSheetId="11">'[3]Sheet1 (3)'!#REF!</definedName>
    <definedName name="праовл" localSheetId="12">'[3]Sheet1 (3)'!#REF!</definedName>
    <definedName name="праовл" localSheetId="14">'[3]Sheet1 (3)'!#REF!</definedName>
    <definedName name="праовл" localSheetId="15">'[3]Sheet1 (3)'!#REF!</definedName>
    <definedName name="праовл" localSheetId="2">'[3]Sheet1 (3)'!#REF!</definedName>
    <definedName name="праовл" localSheetId="3">'[3]Sheet1 (3)'!#REF!</definedName>
    <definedName name="праовл" localSheetId="4">'[3]Sheet1 (3)'!#REF!</definedName>
    <definedName name="праовл" localSheetId="5">'[3]Sheet1 (3)'!#REF!</definedName>
    <definedName name="праовл" localSheetId="6">'[3]Sheet1 (3)'!#REF!</definedName>
    <definedName name="праовл" localSheetId="7">'[3]Sheet1 (3)'!#REF!</definedName>
    <definedName name="праовл" localSheetId="8">'[3]Sheet1 (3)'!#REF!</definedName>
    <definedName name="праовл">'[3]Sheet1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4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9">#REF!</definedName>
    <definedName name="рпа" localSheetId="11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3">#REF!</definedName>
    <definedName name="рпа" localSheetId="4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'[3]Sheet1 (2)'!#REF!</definedName>
    <definedName name="рррр" localSheetId="11">'[3]Sheet1 (2)'!#REF!</definedName>
    <definedName name="рррр" localSheetId="12">'[3]Sheet1 (2)'!#REF!</definedName>
    <definedName name="рррр" localSheetId="14">'[3]Sheet1 (2)'!#REF!</definedName>
    <definedName name="рррр" localSheetId="15">'[3]Sheet1 (2)'!#REF!</definedName>
    <definedName name="рррр" localSheetId="2">'[3]Sheet1 (2)'!#REF!</definedName>
    <definedName name="рррр" localSheetId="3">'[3]Sheet1 (2)'!#REF!</definedName>
    <definedName name="рррр" localSheetId="4">'[3]Sheet1 (2)'!#REF!</definedName>
    <definedName name="рррр" localSheetId="5">'[3]Sheet1 (2)'!#REF!</definedName>
    <definedName name="рррр" localSheetId="6">'[3]Sheet1 (2)'!#REF!</definedName>
    <definedName name="рррр" localSheetId="7">'[3]Sheet1 (2)'!#REF!</definedName>
    <definedName name="рррр" localSheetId="8">'[3]Sheet1 (2)'!#REF!</definedName>
    <definedName name="рррр">'[3]Sheet1 (2)'!#REF!</definedName>
    <definedName name="ррррау" localSheetId="9">'[1]Sheet1 (3)'!#REF!</definedName>
    <definedName name="ррррау" localSheetId="11">'[1]Sheet1 (3)'!#REF!</definedName>
    <definedName name="ррррау" localSheetId="12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3">'[1]Sheet1 (3)'!#REF!</definedName>
    <definedName name="ррррау" localSheetId="4">'[1]Sheet1 (3)'!#REF!</definedName>
    <definedName name="ррррау" localSheetId="5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9" i="56" l="1"/>
  <c r="AA10" i="56"/>
  <c r="AA11" i="56"/>
  <c r="AA12" i="56"/>
  <c r="AA13" i="56"/>
  <c r="AA14" i="56"/>
  <c r="AA15" i="56"/>
  <c r="AA16" i="56"/>
  <c r="AA17" i="56"/>
  <c r="AA18" i="56"/>
  <c r="AA19" i="56"/>
  <c r="AA20" i="56"/>
  <c r="AA21" i="56"/>
  <c r="AA22" i="56"/>
  <c r="AA23" i="56"/>
  <c r="AA24" i="56"/>
  <c r="AA25" i="56"/>
  <c r="AA26" i="56"/>
  <c r="AA27" i="56"/>
  <c r="AA28" i="56"/>
  <c r="AA8" i="56"/>
  <c r="X9" i="56"/>
  <c r="X10" i="56"/>
  <c r="X11" i="56"/>
  <c r="X12" i="56"/>
  <c r="X13" i="56"/>
  <c r="X14" i="56"/>
  <c r="X15" i="56"/>
  <c r="X16" i="56"/>
  <c r="X17" i="56"/>
  <c r="X18" i="56"/>
  <c r="X19" i="56"/>
  <c r="X20" i="56"/>
  <c r="X21" i="56"/>
  <c r="X22" i="56"/>
  <c r="X23" i="56"/>
  <c r="X24" i="56"/>
  <c r="X25" i="56"/>
  <c r="X26" i="56"/>
  <c r="X27" i="56"/>
  <c r="X28" i="56"/>
  <c r="X8" i="56"/>
  <c r="U9" i="56"/>
  <c r="U10" i="56"/>
  <c r="U11" i="56"/>
  <c r="U12" i="56"/>
  <c r="U13" i="56"/>
  <c r="U14" i="56"/>
  <c r="U15" i="56"/>
  <c r="U16" i="56"/>
  <c r="U17" i="56"/>
  <c r="U18" i="56"/>
  <c r="U19" i="56"/>
  <c r="U20" i="56"/>
  <c r="U21" i="56"/>
  <c r="U22" i="56"/>
  <c r="U23" i="56"/>
  <c r="U24" i="56"/>
  <c r="U25" i="56"/>
  <c r="U26" i="56"/>
  <c r="U27" i="56"/>
  <c r="U28" i="56"/>
  <c r="U8" i="56"/>
  <c r="R9" i="56"/>
  <c r="R10" i="56"/>
  <c r="R11" i="56"/>
  <c r="R12" i="56"/>
  <c r="R13" i="56"/>
  <c r="R14" i="56"/>
  <c r="R15" i="56"/>
  <c r="R16" i="56"/>
  <c r="R17" i="56"/>
  <c r="R18" i="56"/>
  <c r="R19" i="56"/>
  <c r="R20" i="56"/>
  <c r="R21" i="56"/>
  <c r="R22" i="56"/>
  <c r="R23" i="56"/>
  <c r="R24" i="56"/>
  <c r="R25" i="56"/>
  <c r="R26" i="56"/>
  <c r="R27" i="56"/>
  <c r="R28" i="56"/>
  <c r="R8" i="56"/>
  <c r="O9" i="56"/>
  <c r="O10" i="56"/>
  <c r="O11" i="56"/>
  <c r="O12" i="56"/>
  <c r="O13" i="56"/>
  <c r="O14" i="56"/>
  <c r="O15" i="56"/>
  <c r="O16" i="56"/>
  <c r="O17" i="56"/>
  <c r="O18" i="56"/>
  <c r="O19" i="56"/>
  <c r="O20" i="56"/>
  <c r="O21" i="56"/>
  <c r="O22" i="56"/>
  <c r="O23" i="56"/>
  <c r="O24" i="56"/>
  <c r="O25" i="56"/>
  <c r="O26" i="56"/>
  <c r="O27" i="56"/>
  <c r="O28" i="56"/>
  <c r="O8" i="56"/>
  <c r="L9" i="56"/>
  <c r="L10" i="56"/>
  <c r="L11" i="56"/>
  <c r="L12" i="56"/>
  <c r="L13" i="56"/>
  <c r="L14" i="56"/>
  <c r="L15" i="56"/>
  <c r="L16" i="56"/>
  <c r="L17" i="56"/>
  <c r="L18" i="56"/>
  <c r="L19" i="56"/>
  <c r="L20" i="56"/>
  <c r="L21" i="56"/>
  <c r="L22" i="56"/>
  <c r="L23" i="56"/>
  <c r="L24" i="56"/>
  <c r="L25" i="56"/>
  <c r="L26" i="56"/>
  <c r="L27" i="56"/>
  <c r="L28" i="56"/>
  <c r="L8" i="56"/>
  <c r="I9" i="56"/>
  <c r="I10" i="56"/>
  <c r="I11" i="56"/>
  <c r="I12" i="56"/>
  <c r="I13" i="56"/>
  <c r="I14" i="56"/>
  <c r="I15" i="56"/>
  <c r="I16" i="56"/>
  <c r="I17" i="56"/>
  <c r="I18" i="56"/>
  <c r="I19" i="56"/>
  <c r="I20" i="56"/>
  <c r="I21" i="56"/>
  <c r="I22" i="56"/>
  <c r="I23" i="56"/>
  <c r="I24" i="56"/>
  <c r="I25" i="56"/>
  <c r="I26" i="56"/>
  <c r="I27" i="56"/>
  <c r="I28" i="56"/>
  <c r="I8" i="56"/>
  <c r="F9" i="56"/>
  <c r="F10" i="56"/>
  <c r="F11" i="56"/>
  <c r="F12" i="56"/>
  <c r="F13" i="56"/>
  <c r="F14" i="56"/>
  <c r="F15" i="56"/>
  <c r="F16" i="56"/>
  <c r="F17" i="56"/>
  <c r="F18" i="56"/>
  <c r="F19" i="56"/>
  <c r="F20" i="56"/>
  <c r="F21" i="56"/>
  <c r="F22" i="56"/>
  <c r="F23" i="56"/>
  <c r="F24" i="56"/>
  <c r="F25" i="56"/>
  <c r="F26" i="56"/>
  <c r="F27" i="56"/>
  <c r="F28" i="56"/>
  <c r="F8" i="56"/>
  <c r="C9" i="56"/>
  <c r="C10" i="56"/>
  <c r="C11" i="56"/>
  <c r="C12" i="56"/>
  <c r="C13" i="56"/>
  <c r="C14" i="56"/>
  <c r="C15" i="56"/>
  <c r="C16" i="56"/>
  <c r="C17" i="56"/>
  <c r="C18" i="56"/>
  <c r="C19" i="56"/>
  <c r="C20" i="56"/>
  <c r="C21" i="56"/>
  <c r="C22" i="56"/>
  <c r="C23" i="56"/>
  <c r="C24" i="56"/>
  <c r="C25" i="56"/>
  <c r="C26" i="56"/>
  <c r="C27" i="56"/>
  <c r="C28" i="56"/>
  <c r="C8" i="56"/>
  <c r="AA9" i="58"/>
  <c r="AA10" i="58"/>
  <c r="AA11" i="58"/>
  <c r="AA12" i="58"/>
  <c r="AA13" i="58"/>
  <c r="AA14" i="58"/>
  <c r="AA15" i="58"/>
  <c r="AA16" i="58"/>
  <c r="AA17" i="58"/>
  <c r="AA18" i="58"/>
  <c r="AA19" i="58"/>
  <c r="AA20" i="58"/>
  <c r="AA21" i="58"/>
  <c r="AA22" i="58"/>
  <c r="AA23" i="58"/>
  <c r="AA24" i="58"/>
  <c r="AA25" i="58"/>
  <c r="AA26" i="58"/>
  <c r="AA27" i="58"/>
  <c r="AA28" i="58"/>
  <c r="AA8" i="58"/>
  <c r="X9" i="58"/>
  <c r="X10" i="58"/>
  <c r="X11" i="58"/>
  <c r="X12" i="58"/>
  <c r="X13" i="58"/>
  <c r="X14" i="58"/>
  <c r="X15" i="58"/>
  <c r="X16" i="58"/>
  <c r="X17" i="58"/>
  <c r="X18" i="58"/>
  <c r="X19" i="58"/>
  <c r="X20" i="58"/>
  <c r="X21" i="58"/>
  <c r="X22" i="58"/>
  <c r="X23" i="58"/>
  <c r="X24" i="58"/>
  <c r="X25" i="58"/>
  <c r="X26" i="58"/>
  <c r="X27" i="58"/>
  <c r="X28" i="58"/>
  <c r="X8" i="58"/>
  <c r="U9" i="58"/>
  <c r="U10" i="58"/>
  <c r="U11" i="58"/>
  <c r="U12" i="58"/>
  <c r="U13" i="58"/>
  <c r="U14" i="58"/>
  <c r="U15" i="58"/>
  <c r="U16" i="58"/>
  <c r="U17" i="58"/>
  <c r="U18" i="58"/>
  <c r="U19" i="58"/>
  <c r="U20" i="58"/>
  <c r="U21" i="58"/>
  <c r="U22" i="58"/>
  <c r="U23" i="58"/>
  <c r="U24" i="58"/>
  <c r="U25" i="58"/>
  <c r="U26" i="58"/>
  <c r="U27" i="58"/>
  <c r="U28" i="58"/>
  <c r="U8" i="58"/>
  <c r="R9" i="58"/>
  <c r="R10" i="58"/>
  <c r="R11" i="58"/>
  <c r="R12" i="58"/>
  <c r="R13" i="58"/>
  <c r="R14" i="58"/>
  <c r="R15" i="58"/>
  <c r="R16" i="58"/>
  <c r="R17" i="58"/>
  <c r="R18" i="58"/>
  <c r="R19" i="58"/>
  <c r="R20" i="58"/>
  <c r="R21" i="58"/>
  <c r="R22" i="58"/>
  <c r="R23" i="58"/>
  <c r="R24" i="58"/>
  <c r="R25" i="58"/>
  <c r="R26" i="58"/>
  <c r="R27" i="58"/>
  <c r="R28" i="58"/>
  <c r="R8" i="58"/>
  <c r="O9" i="58"/>
  <c r="O10" i="58"/>
  <c r="O11" i="58"/>
  <c r="O12" i="58"/>
  <c r="O13" i="58"/>
  <c r="O14" i="58"/>
  <c r="O15" i="58"/>
  <c r="O16" i="58"/>
  <c r="O17" i="58"/>
  <c r="O18" i="58"/>
  <c r="O19" i="58"/>
  <c r="O20" i="58"/>
  <c r="O21" i="58"/>
  <c r="O22" i="58"/>
  <c r="O23" i="58"/>
  <c r="O24" i="58"/>
  <c r="O25" i="58"/>
  <c r="O26" i="58"/>
  <c r="O27" i="58"/>
  <c r="O28" i="58"/>
  <c r="O8" i="58"/>
  <c r="L9" i="58"/>
  <c r="L10" i="58"/>
  <c r="L11" i="58"/>
  <c r="L12" i="58"/>
  <c r="L13" i="58"/>
  <c r="L14" i="58"/>
  <c r="L15" i="58"/>
  <c r="L16" i="58"/>
  <c r="L17" i="58"/>
  <c r="L18" i="58"/>
  <c r="L19" i="58"/>
  <c r="L20" i="58"/>
  <c r="L21" i="58"/>
  <c r="L22" i="58"/>
  <c r="L23" i="58"/>
  <c r="L24" i="58"/>
  <c r="L25" i="58"/>
  <c r="L26" i="58"/>
  <c r="L27" i="58"/>
  <c r="L28" i="58"/>
  <c r="L8" i="58"/>
  <c r="I9" i="58"/>
  <c r="I10" i="58"/>
  <c r="I11" i="58"/>
  <c r="I12" i="58"/>
  <c r="I13" i="58"/>
  <c r="I14" i="58"/>
  <c r="I15" i="58"/>
  <c r="I16" i="58"/>
  <c r="I17" i="58"/>
  <c r="I18" i="58"/>
  <c r="I19" i="58"/>
  <c r="I20" i="58"/>
  <c r="I21" i="58"/>
  <c r="I22" i="58"/>
  <c r="I23" i="58"/>
  <c r="I24" i="58"/>
  <c r="I25" i="58"/>
  <c r="I26" i="58"/>
  <c r="I27" i="58"/>
  <c r="I28" i="58"/>
  <c r="I8" i="58"/>
  <c r="F9" i="58"/>
  <c r="F10" i="58"/>
  <c r="F11" i="58"/>
  <c r="F12" i="58"/>
  <c r="F13" i="58"/>
  <c r="F14" i="58"/>
  <c r="F15" i="58"/>
  <c r="F16" i="58"/>
  <c r="F17" i="58"/>
  <c r="F18" i="58"/>
  <c r="F19" i="58"/>
  <c r="F20" i="58"/>
  <c r="F21" i="58"/>
  <c r="F22" i="58"/>
  <c r="F23" i="58"/>
  <c r="F24" i="58"/>
  <c r="F25" i="58"/>
  <c r="F26" i="58"/>
  <c r="F27" i="58"/>
  <c r="F28" i="58"/>
  <c r="F8" i="58"/>
  <c r="C9" i="58"/>
  <c r="C10" i="58"/>
  <c r="C11" i="58"/>
  <c r="C12" i="58"/>
  <c r="C13" i="58"/>
  <c r="C14" i="58"/>
  <c r="C15" i="58"/>
  <c r="C16" i="58"/>
  <c r="C17" i="58"/>
  <c r="C18" i="58"/>
  <c r="C19" i="58"/>
  <c r="C20" i="58"/>
  <c r="C21" i="58"/>
  <c r="C22" i="58"/>
  <c r="C23" i="58"/>
  <c r="C24" i="58"/>
  <c r="C25" i="58"/>
  <c r="C26" i="58"/>
  <c r="C27" i="58"/>
  <c r="C28" i="58"/>
  <c r="C8" i="58"/>
  <c r="AB28" i="59" l="1"/>
  <c r="Y28" i="59"/>
  <c r="V28" i="59"/>
  <c r="S28" i="59"/>
  <c r="P28" i="59"/>
  <c r="M28" i="59"/>
  <c r="J28" i="59"/>
  <c r="G28" i="59"/>
  <c r="D28" i="59"/>
  <c r="AB27" i="59"/>
  <c r="Y27" i="59"/>
  <c r="V27" i="59"/>
  <c r="S27" i="59"/>
  <c r="P27" i="59"/>
  <c r="M27" i="59"/>
  <c r="J27" i="59"/>
  <c r="G27" i="59"/>
  <c r="D27" i="59"/>
  <c r="AB26" i="59"/>
  <c r="Y26" i="59"/>
  <c r="V26" i="59"/>
  <c r="S26" i="59"/>
  <c r="P26" i="59"/>
  <c r="M26" i="59"/>
  <c r="J26" i="59"/>
  <c r="G26" i="59"/>
  <c r="D26" i="59"/>
  <c r="AB25" i="59"/>
  <c r="Y25" i="59"/>
  <c r="V25" i="59"/>
  <c r="S25" i="59"/>
  <c r="P25" i="59"/>
  <c r="M25" i="59"/>
  <c r="J25" i="59"/>
  <c r="G25" i="59"/>
  <c r="D25" i="59"/>
  <c r="AB24" i="59"/>
  <c r="Y24" i="59"/>
  <c r="V24" i="59"/>
  <c r="S24" i="59"/>
  <c r="P24" i="59"/>
  <c r="M24" i="59"/>
  <c r="J24" i="59"/>
  <c r="G24" i="59"/>
  <c r="D24" i="59"/>
  <c r="AB23" i="59"/>
  <c r="Y23" i="59"/>
  <c r="V23" i="59"/>
  <c r="S23" i="59"/>
  <c r="P23" i="59"/>
  <c r="M23" i="59"/>
  <c r="J23" i="59"/>
  <c r="G23" i="59"/>
  <c r="D23" i="59"/>
  <c r="AB22" i="59"/>
  <c r="Y22" i="59"/>
  <c r="V22" i="59"/>
  <c r="S22" i="59"/>
  <c r="P22" i="59"/>
  <c r="M22" i="59"/>
  <c r="J22" i="59"/>
  <c r="G22" i="59"/>
  <c r="D22" i="59"/>
  <c r="AB21" i="59"/>
  <c r="Y21" i="59"/>
  <c r="V21" i="59"/>
  <c r="S21" i="59"/>
  <c r="P21" i="59"/>
  <c r="M21" i="59"/>
  <c r="J21" i="59"/>
  <c r="G21" i="59"/>
  <c r="D21" i="59"/>
  <c r="AB20" i="59"/>
  <c r="Y20" i="59"/>
  <c r="V20" i="59"/>
  <c r="S20" i="59"/>
  <c r="P20" i="59"/>
  <c r="M20" i="59"/>
  <c r="J20" i="59"/>
  <c r="G20" i="59"/>
  <c r="D20" i="59"/>
  <c r="AB19" i="59"/>
  <c r="Y19" i="59"/>
  <c r="V19" i="59"/>
  <c r="S19" i="59"/>
  <c r="P19" i="59"/>
  <c r="M19" i="59"/>
  <c r="J19" i="59"/>
  <c r="G19" i="59"/>
  <c r="D19" i="59"/>
  <c r="AB18" i="59"/>
  <c r="Y18" i="59"/>
  <c r="V18" i="59"/>
  <c r="S18" i="59"/>
  <c r="P18" i="59"/>
  <c r="M18" i="59"/>
  <c r="J18" i="59"/>
  <c r="G18" i="59"/>
  <c r="D18" i="59"/>
  <c r="AB17" i="59"/>
  <c r="Y17" i="59"/>
  <c r="V17" i="59"/>
  <c r="S17" i="59"/>
  <c r="P17" i="59"/>
  <c r="M17" i="59"/>
  <c r="J17" i="59"/>
  <c r="G17" i="59"/>
  <c r="D17" i="59"/>
  <c r="AB16" i="59"/>
  <c r="Y16" i="59"/>
  <c r="V16" i="59"/>
  <c r="S16" i="59"/>
  <c r="P16" i="59"/>
  <c r="M16" i="59"/>
  <c r="J16" i="59"/>
  <c r="G16" i="59"/>
  <c r="D16" i="59"/>
  <c r="AB15" i="59"/>
  <c r="Y15" i="59"/>
  <c r="V15" i="59"/>
  <c r="S15" i="59"/>
  <c r="P15" i="59"/>
  <c r="M15" i="59"/>
  <c r="J15" i="59"/>
  <c r="G15" i="59"/>
  <c r="D15" i="59"/>
  <c r="AB14" i="59"/>
  <c r="Y14" i="59"/>
  <c r="V14" i="59"/>
  <c r="S14" i="59"/>
  <c r="P14" i="59"/>
  <c r="M14" i="59"/>
  <c r="J14" i="59"/>
  <c r="G14" i="59"/>
  <c r="D14" i="59"/>
  <c r="AB13" i="59"/>
  <c r="Y13" i="59"/>
  <c r="V13" i="59"/>
  <c r="S13" i="59"/>
  <c r="P13" i="59"/>
  <c r="M13" i="59"/>
  <c r="J13" i="59"/>
  <c r="G13" i="59"/>
  <c r="D13" i="59"/>
  <c r="AB12" i="59"/>
  <c r="Y12" i="59"/>
  <c r="V12" i="59"/>
  <c r="S12" i="59"/>
  <c r="P12" i="59"/>
  <c r="M12" i="59"/>
  <c r="J12" i="59"/>
  <c r="G12" i="59"/>
  <c r="D12" i="59"/>
  <c r="AB11" i="59"/>
  <c r="Y11" i="59"/>
  <c r="V11" i="59"/>
  <c r="S11" i="59"/>
  <c r="P11" i="59"/>
  <c r="M11" i="59"/>
  <c r="J11" i="59"/>
  <c r="G11" i="59"/>
  <c r="D11" i="59"/>
  <c r="AB10" i="59"/>
  <c r="Y10" i="59"/>
  <c r="V10" i="59"/>
  <c r="S10" i="59"/>
  <c r="P10" i="59"/>
  <c r="M10" i="59"/>
  <c r="J10" i="59"/>
  <c r="G10" i="59"/>
  <c r="D10" i="59"/>
  <c r="AB9" i="59"/>
  <c r="Y9" i="59"/>
  <c r="V9" i="59"/>
  <c r="S9" i="59"/>
  <c r="P9" i="59"/>
  <c r="M9" i="59"/>
  <c r="J9" i="59"/>
  <c r="G9" i="59"/>
  <c r="D9" i="59"/>
  <c r="AB8" i="59"/>
  <c r="Y8" i="59"/>
  <c r="V8" i="59"/>
  <c r="S8" i="59"/>
  <c r="P8" i="59"/>
  <c r="M8" i="59"/>
  <c r="J8" i="59"/>
  <c r="G8" i="59"/>
  <c r="D8" i="59"/>
  <c r="AA7" i="59"/>
  <c r="G20" i="57" s="1"/>
  <c r="Z7" i="59"/>
  <c r="AB7" i="59" s="1"/>
  <c r="X7" i="59"/>
  <c r="G19" i="57" s="1"/>
  <c r="W7" i="59"/>
  <c r="Y7" i="59" s="1"/>
  <c r="U7" i="59"/>
  <c r="T7" i="59"/>
  <c r="V7" i="59" s="1"/>
  <c r="R7" i="59"/>
  <c r="Q7" i="59"/>
  <c r="S7" i="59" s="1"/>
  <c r="O7" i="59"/>
  <c r="N7" i="59"/>
  <c r="P7" i="59" s="1"/>
  <c r="L7" i="59"/>
  <c r="G11" i="57" s="1"/>
  <c r="K7" i="59"/>
  <c r="I7" i="59"/>
  <c r="H7" i="59"/>
  <c r="J7" i="59" s="1"/>
  <c r="F7" i="59"/>
  <c r="E7" i="59"/>
  <c r="G7" i="59" s="1"/>
  <c r="C7" i="59"/>
  <c r="B7" i="59"/>
  <c r="AB28" i="58"/>
  <c r="Y28" i="58"/>
  <c r="V28" i="58"/>
  <c r="S28" i="58"/>
  <c r="P28" i="58"/>
  <c r="M28" i="58"/>
  <c r="J28" i="58"/>
  <c r="G28" i="58"/>
  <c r="D28" i="58"/>
  <c r="AB27" i="58"/>
  <c r="Y27" i="58"/>
  <c r="V27" i="58"/>
  <c r="S27" i="58"/>
  <c r="P27" i="58"/>
  <c r="M27" i="58"/>
  <c r="J27" i="58"/>
  <c r="G27" i="58"/>
  <c r="D27" i="58"/>
  <c r="AB26" i="58"/>
  <c r="Y26" i="58"/>
  <c r="V26" i="58"/>
  <c r="S26" i="58"/>
  <c r="P26" i="58"/>
  <c r="M26" i="58"/>
  <c r="J26" i="58"/>
  <c r="G26" i="58"/>
  <c r="D26" i="58"/>
  <c r="AB25" i="58"/>
  <c r="Y25" i="58"/>
  <c r="V25" i="58"/>
  <c r="S25" i="58"/>
  <c r="P25" i="58"/>
  <c r="M25" i="58"/>
  <c r="J25" i="58"/>
  <c r="G25" i="58"/>
  <c r="D25" i="58"/>
  <c r="AB24" i="58"/>
  <c r="Y24" i="58"/>
  <c r="V24" i="58"/>
  <c r="S24" i="58"/>
  <c r="P24" i="58"/>
  <c r="M24" i="58"/>
  <c r="J24" i="58"/>
  <c r="G24" i="58"/>
  <c r="D24" i="58"/>
  <c r="AB23" i="58"/>
  <c r="Y23" i="58"/>
  <c r="V23" i="58"/>
  <c r="S23" i="58"/>
  <c r="P23" i="58"/>
  <c r="M23" i="58"/>
  <c r="J23" i="58"/>
  <c r="G23" i="58"/>
  <c r="D23" i="58"/>
  <c r="AB22" i="58"/>
  <c r="Y22" i="58"/>
  <c r="V22" i="58"/>
  <c r="S22" i="58"/>
  <c r="P22" i="58"/>
  <c r="M22" i="58"/>
  <c r="J22" i="58"/>
  <c r="G22" i="58"/>
  <c r="D22" i="58"/>
  <c r="AB21" i="58"/>
  <c r="Y21" i="58"/>
  <c r="V21" i="58"/>
  <c r="S21" i="58"/>
  <c r="P21" i="58"/>
  <c r="M21" i="58"/>
  <c r="J21" i="58"/>
  <c r="G21" i="58"/>
  <c r="D21" i="58"/>
  <c r="AB20" i="58"/>
  <c r="Y20" i="58"/>
  <c r="V20" i="58"/>
  <c r="S20" i="58"/>
  <c r="P20" i="58"/>
  <c r="M20" i="58"/>
  <c r="J20" i="58"/>
  <c r="G20" i="58"/>
  <c r="D20" i="58"/>
  <c r="AB19" i="58"/>
  <c r="Y19" i="58"/>
  <c r="V19" i="58"/>
  <c r="S19" i="58"/>
  <c r="P19" i="58"/>
  <c r="M19" i="58"/>
  <c r="J19" i="58"/>
  <c r="G19" i="58"/>
  <c r="D19" i="58"/>
  <c r="AB18" i="58"/>
  <c r="Y18" i="58"/>
  <c r="V18" i="58"/>
  <c r="S18" i="58"/>
  <c r="P18" i="58"/>
  <c r="M18" i="58"/>
  <c r="J18" i="58"/>
  <c r="G18" i="58"/>
  <c r="D18" i="58"/>
  <c r="AB17" i="58"/>
  <c r="Y17" i="58"/>
  <c r="V17" i="58"/>
  <c r="S17" i="58"/>
  <c r="P17" i="58"/>
  <c r="M17" i="58"/>
  <c r="J17" i="58"/>
  <c r="G17" i="58"/>
  <c r="D17" i="58"/>
  <c r="AB16" i="58"/>
  <c r="Y16" i="58"/>
  <c r="V16" i="58"/>
  <c r="S16" i="58"/>
  <c r="P16" i="58"/>
  <c r="M16" i="58"/>
  <c r="J16" i="58"/>
  <c r="G16" i="58"/>
  <c r="D16" i="58"/>
  <c r="AB15" i="58"/>
  <c r="Y15" i="58"/>
  <c r="V15" i="58"/>
  <c r="S15" i="58"/>
  <c r="P15" i="58"/>
  <c r="M15" i="58"/>
  <c r="J15" i="58"/>
  <c r="G15" i="58"/>
  <c r="D15" i="58"/>
  <c r="AB14" i="58"/>
  <c r="Y14" i="58"/>
  <c r="V14" i="58"/>
  <c r="S14" i="58"/>
  <c r="P14" i="58"/>
  <c r="M14" i="58"/>
  <c r="J14" i="58"/>
  <c r="G14" i="58"/>
  <c r="D14" i="58"/>
  <c r="AB13" i="58"/>
  <c r="Y13" i="58"/>
  <c r="V13" i="58"/>
  <c r="S13" i="58"/>
  <c r="P13" i="58"/>
  <c r="M13" i="58"/>
  <c r="J13" i="58"/>
  <c r="G13" i="58"/>
  <c r="D13" i="58"/>
  <c r="AB12" i="58"/>
  <c r="Y12" i="58"/>
  <c r="V12" i="58"/>
  <c r="S12" i="58"/>
  <c r="P12" i="58"/>
  <c r="M12" i="58"/>
  <c r="J12" i="58"/>
  <c r="G12" i="58"/>
  <c r="D12" i="58"/>
  <c r="AB11" i="58"/>
  <c r="Y11" i="58"/>
  <c r="V11" i="58"/>
  <c r="S11" i="58"/>
  <c r="P11" i="58"/>
  <c r="M11" i="58"/>
  <c r="J11" i="58"/>
  <c r="G11" i="58"/>
  <c r="D11" i="58"/>
  <c r="AB10" i="58"/>
  <c r="Y10" i="58"/>
  <c r="V10" i="58"/>
  <c r="S10" i="58"/>
  <c r="P10" i="58"/>
  <c r="M10" i="58"/>
  <c r="J10" i="58"/>
  <c r="G10" i="58"/>
  <c r="D10" i="58"/>
  <c r="AB9" i="58"/>
  <c r="Y9" i="58"/>
  <c r="V9" i="58"/>
  <c r="S9" i="58"/>
  <c r="P9" i="58"/>
  <c r="M9" i="58"/>
  <c r="J9" i="58"/>
  <c r="G9" i="58"/>
  <c r="D9" i="58"/>
  <c r="AB8" i="58"/>
  <c r="Y8" i="58"/>
  <c r="V8" i="58"/>
  <c r="S8" i="58"/>
  <c r="P8" i="58"/>
  <c r="M8" i="58"/>
  <c r="J8" i="58"/>
  <c r="G8" i="58"/>
  <c r="D8" i="58"/>
  <c r="AA7" i="58"/>
  <c r="C20" i="57" s="1"/>
  <c r="Z7" i="58"/>
  <c r="X7" i="58"/>
  <c r="C19" i="57" s="1"/>
  <c r="W7" i="58"/>
  <c r="U7" i="58"/>
  <c r="C18" i="57" s="1"/>
  <c r="T7" i="58"/>
  <c r="R7" i="58"/>
  <c r="C13" i="57" s="1"/>
  <c r="Q7" i="58"/>
  <c r="O7" i="58"/>
  <c r="C12" i="57" s="1"/>
  <c r="E12" i="57" s="1"/>
  <c r="N7" i="58"/>
  <c r="L7" i="58"/>
  <c r="C11" i="57" s="1"/>
  <c r="K7" i="58"/>
  <c r="I7" i="58"/>
  <c r="C10" i="57" s="1"/>
  <c r="H7" i="58"/>
  <c r="F7" i="58"/>
  <c r="C9" i="57" s="1"/>
  <c r="E7" i="58"/>
  <c r="C7" i="58"/>
  <c r="C8" i="57" s="1"/>
  <c r="B7" i="58"/>
  <c r="F20" i="57"/>
  <c r="B20" i="57"/>
  <c r="B19" i="57"/>
  <c r="G18" i="57"/>
  <c r="F18" i="57"/>
  <c r="H18" i="57" s="1"/>
  <c r="B18" i="57"/>
  <c r="G13" i="57"/>
  <c r="I13" i="57" s="1"/>
  <c r="F13" i="57"/>
  <c r="B13" i="57"/>
  <c r="G12" i="57"/>
  <c r="B12" i="57"/>
  <c r="F11" i="57"/>
  <c r="B11" i="57"/>
  <c r="G10" i="57"/>
  <c r="F10" i="57"/>
  <c r="H10" i="57" s="1"/>
  <c r="B10" i="57"/>
  <c r="G9" i="57"/>
  <c r="F9" i="57"/>
  <c r="B9" i="57"/>
  <c r="G8" i="57"/>
  <c r="B8" i="57"/>
  <c r="M7" i="59" l="1"/>
  <c r="D7" i="59"/>
  <c r="D18" i="57"/>
  <c r="V7" i="58"/>
  <c r="AB7" i="58"/>
  <c r="D20" i="57"/>
  <c r="Y7" i="58"/>
  <c r="S7" i="58"/>
  <c r="D12" i="57"/>
  <c r="P7" i="58"/>
  <c r="M7" i="58"/>
  <c r="D10" i="57"/>
  <c r="J7" i="58"/>
  <c r="G7" i="58"/>
  <c r="D8" i="57"/>
  <c r="D7" i="58"/>
  <c r="I20" i="57"/>
  <c r="F19" i="57"/>
  <c r="I19" i="57" s="1"/>
  <c r="I11" i="57"/>
  <c r="I9" i="57"/>
  <c r="E20" i="57"/>
  <c r="E8" i="57"/>
  <c r="H20" i="57"/>
  <c r="I18" i="57"/>
  <c r="H13" i="57"/>
  <c r="F12" i="57"/>
  <c r="H12" i="57" s="1"/>
  <c r="H11" i="57"/>
  <c r="I10" i="57"/>
  <c r="H9" i="57"/>
  <c r="F8" i="57"/>
  <c r="H8" i="57" s="1"/>
  <c r="E18" i="57"/>
  <c r="E10" i="57"/>
  <c r="E9" i="57"/>
  <c r="D9" i="57"/>
  <c r="E11" i="57"/>
  <c r="D11" i="57"/>
  <c r="E13" i="57"/>
  <c r="D13" i="57"/>
  <c r="E19" i="57"/>
  <c r="D19" i="57"/>
  <c r="F20" i="25"/>
  <c r="F19" i="25"/>
  <c r="F18" i="25"/>
  <c r="F13" i="25"/>
  <c r="F12" i="25"/>
  <c r="F11" i="25"/>
  <c r="F10" i="25"/>
  <c r="F9" i="25"/>
  <c r="F8" i="25"/>
  <c r="B20" i="25"/>
  <c r="B19" i="25"/>
  <c r="B18" i="25"/>
  <c r="B13" i="25"/>
  <c r="B12" i="25"/>
  <c r="B11" i="25"/>
  <c r="B10" i="25"/>
  <c r="B9" i="25"/>
  <c r="B8" i="25"/>
  <c r="H19" i="57" l="1"/>
  <c r="I12" i="57"/>
  <c r="I8" i="57"/>
  <c r="AB28" i="56"/>
  <c r="Y28" i="56"/>
  <c r="V28" i="56"/>
  <c r="S28" i="56"/>
  <c r="P28" i="56"/>
  <c r="M28" i="56"/>
  <c r="J28" i="56"/>
  <c r="G28" i="56"/>
  <c r="D28" i="56"/>
  <c r="AB27" i="56"/>
  <c r="Y27" i="56"/>
  <c r="V27" i="56"/>
  <c r="S27" i="56"/>
  <c r="P27" i="56"/>
  <c r="M27" i="56"/>
  <c r="J27" i="56"/>
  <c r="G27" i="56"/>
  <c r="D27" i="56"/>
  <c r="AB26" i="56"/>
  <c r="Y26" i="56"/>
  <c r="V26" i="56"/>
  <c r="S26" i="56"/>
  <c r="P26" i="56"/>
  <c r="M26" i="56"/>
  <c r="J26" i="56"/>
  <c r="G26" i="56"/>
  <c r="D26" i="56"/>
  <c r="AB25" i="56"/>
  <c r="Y25" i="56"/>
  <c r="V25" i="56"/>
  <c r="S25" i="56"/>
  <c r="P25" i="56"/>
  <c r="M25" i="56"/>
  <c r="J25" i="56"/>
  <c r="G25" i="56"/>
  <c r="D25" i="56"/>
  <c r="AB24" i="56"/>
  <c r="Y24" i="56"/>
  <c r="V24" i="56"/>
  <c r="S24" i="56"/>
  <c r="P24" i="56"/>
  <c r="M24" i="56"/>
  <c r="J24" i="56"/>
  <c r="G24" i="56"/>
  <c r="D24" i="56"/>
  <c r="AB23" i="56"/>
  <c r="Y23" i="56"/>
  <c r="V23" i="56"/>
  <c r="S23" i="56"/>
  <c r="P23" i="56"/>
  <c r="M23" i="56"/>
  <c r="J23" i="56"/>
  <c r="G23" i="56"/>
  <c r="D23" i="56"/>
  <c r="AB22" i="56"/>
  <c r="Y22" i="56"/>
  <c r="V22" i="56"/>
  <c r="S22" i="56"/>
  <c r="P22" i="56"/>
  <c r="M22" i="56"/>
  <c r="J22" i="56"/>
  <c r="G22" i="56"/>
  <c r="D22" i="56"/>
  <c r="AB21" i="56"/>
  <c r="Y21" i="56"/>
  <c r="V21" i="56"/>
  <c r="S21" i="56"/>
  <c r="P21" i="56"/>
  <c r="M21" i="56"/>
  <c r="J21" i="56"/>
  <c r="G21" i="56"/>
  <c r="D21" i="56"/>
  <c r="AB20" i="56"/>
  <c r="Y20" i="56"/>
  <c r="V20" i="56"/>
  <c r="S20" i="56"/>
  <c r="P20" i="56"/>
  <c r="M20" i="56"/>
  <c r="J20" i="56"/>
  <c r="G20" i="56"/>
  <c r="D20" i="56"/>
  <c r="AB19" i="56"/>
  <c r="Y19" i="56"/>
  <c r="V19" i="56"/>
  <c r="S19" i="56"/>
  <c r="P19" i="56"/>
  <c r="M19" i="56"/>
  <c r="J19" i="56"/>
  <c r="G19" i="56"/>
  <c r="D19" i="56"/>
  <c r="AB18" i="56"/>
  <c r="Y18" i="56"/>
  <c r="V18" i="56"/>
  <c r="S18" i="56"/>
  <c r="P18" i="56"/>
  <c r="M18" i="56"/>
  <c r="J18" i="56"/>
  <c r="G18" i="56"/>
  <c r="D18" i="56"/>
  <c r="AB17" i="56"/>
  <c r="Y17" i="56"/>
  <c r="V17" i="56"/>
  <c r="S17" i="56"/>
  <c r="P17" i="56"/>
  <c r="M17" i="56"/>
  <c r="J17" i="56"/>
  <c r="G17" i="56"/>
  <c r="D17" i="56"/>
  <c r="AB16" i="56"/>
  <c r="Y16" i="56"/>
  <c r="V16" i="56"/>
  <c r="S16" i="56"/>
  <c r="P16" i="56"/>
  <c r="M16" i="56"/>
  <c r="J16" i="56"/>
  <c r="G16" i="56"/>
  <c r="D16" i="56"/>
  <c r="AB15" i="56"/>
  <c r="Y15" i="56"/>
  <c r="V15" i="56"/>
  <c r="S15" i="56"/>
  <c r="P15" i="56"/>
  <c r="M15" i="56"/>
  <c r="J15" i="56"/>
  <c r="G15" i="56"/>
  <c r="D15" i="56"/>
  <c r="AB14" i="56"/>
  <c r="Y14" i="56"/>
  <c r="V14" i="56"/>
  <c r="S14" i="56"/>
  <c r="P14" i="56"/>
  <c r="M14" i="56"/>
  <c r="J14" i="56"/>
  <c r="G14" i="56"/>
  <c r="D14" i="56"/>
  <c r="AB13" i="56"/>
  <c r="Y13" i="56"/>
  <c r="V13" i="56"/>
  <c r="S13" i="56"/>
  <c r="P13" i="56"/>
  <c r="M13" i="56"/>
  <c r="J13" i="56"/>
  <c r="G13" i="56"/>
  <c r="D13" i="56"/>
  <c r="AB12" i="56"/>
  <c r="Y12" i="56"/>
  <c r="V12" i="56"/>
  <c r="S12" i="56"/>
  <c r="P12" i="56"/>
  <c r="M12" i="56"/>
  <c r="J12" i="56"/>
  <c r="G12" i="56"/>
  <c r="D12" i="56"/>
  <c r="AB11" i="56"/>
  <c r="Y11" i="56"/>
  <c r="V11" i="56"/>
  <c r="S11" i="56"/>
  <c r="P11" i="56"/>
  <c r="M11" i="56"/>
  <c r="J11" i="56"/>
  <c r="G11" i="56"/>
  <c r="D11" i="56"/>
  <c r="AB10" i="56"/>
  <c r="Y10" i="56"/>
  <c r="V10" i="56"/>
  <c r="S10" i="56"/>
  <c r="P10" i="56"/>
  <c r="M10" i="56"/>
  <c r="J10" i="56"/>
  <c r="G10" i="56"/>
  <c r="D10" i="56"/>
  <c r="AB9" i="56"/>
  <c r="Y9" i="56"/>
  <c r="V9" i="56"/>
  <c r="S9" i="56"/>
  <c r="P9" i="56"/>
  <c r="M9" i="56"/>
  <c r="J9" i="56"/>
  <c r="G9" i="56"/>
  <c r="D9" i="56"/>
  <c r="AB8" i="56"/>
  <c r="Y8" i="56"/>
  <c r="V8" i="56"/>
  <c r="S8" i="56"/>
  <c r="P8" i="56"/>
  <c r="M8" i="56"/>
  <c r="J8" i="56"/>
  <c r="G8" i="56"/>
  <c r="D8" i="56"/>
  <c r="AA7" i="56"/>
  <c r="G20" i="25" s="1"/>
  <c r="Z7" i="56"/>
  <c r="X7" i="56"/>
  <c r="G19" i="25" s="1"/>
  <c r="W7" i="56"/>
  <c r="U7" i="56"/>
  <c r="G18" i="25" s="1"/>
  <c r="T7" i="56"/>
  <c r="R7" i="56"/>
  <c r="G13" i="25" s="1"/>
  <c r="Q7" i="56"/>
  <c r="O7" i="56"/>
  <c r="G12" i="25" s="1"/>
  <c r="N7" i="56"/>
  <c r="L7" i="56"/>
  <c r="G11" i="25" s="1"/>
  <c r="K7" i="56"/>
  <c r="I7" i="56"/>
  <c r="G10" i="25" s="1"/>
  <c r="H7" i="56"/>
  <c r="F7" i="56"/>
  <c r="G9" i="25" s="1"/>
  <c r="E7" i="56"/>
  <c r="C7" i="56"/>
  <c r="G8" i="25" s="1"/>
  <c r="B7" i="56"/>
  <c r="AB28" i="55"/>
  <c r="Y28" i="55"/>
  <c r="V28" i="55"/>
  <c r="S28" i="55"/>
  <c r="P28" i="55"/>
  <c r="M28" i="55"/>
  <c r="J28" i="55"/>
  <c r="G28" i="55"/>
  <c r="D28" i="55"/>
  <c r="AB27" i="55"/>
  <c r="Y27" i="55"/>
  <c r="V27" i="55"/>
  <c r="S27" i="55"/>
  <c r="P27" i="55"/>
  <c r="M27" i="55"/>
  <c r="J27" i="55"/>
  <c r="G27" i="55"/>
  <c r="D27" i="55"/>
  <c r="AB26" i="55"/>
  <c r="Y26" i="55"/>
  <c r="V26" i="55"/>
  <c r="S26" i="55"/>
  <c r="P26" i="55"/>
  <c r="M26" i="55"/>
  <c r="J26" i="55"/>
  <c r="G26" i="55"/>
  <c r="D26" i="55"/>
  <c r="AB25" i="55"/>
  <c r="Y25" i="55"/>
  <c r="V25" i="55"/>
  <c r="S25" i="55"/>
  <c r="P25" i="55"/>
  <c r="M25" i="55"/>
  <c r="J25" i="55"/>
  <c r="G25" i="55"/>
  <c r="D25" i="55"/>
  <c r="AB24" i="55"/>
  <c r="Y24" i="55"/>
  <c r="V24" i="55"/>
  <c r="S24" i="55"/>
  <c r="P24" i="55"/>
  <c r="M24" i="55"/>
  <c r="J24" i="55"/>
  <c r="G24" i="55"/>
  <c r="D24" i="55"/>
  <c r="AB23" i="55"/>
  <c r="Y23" i="55"/>
  <c r="V23" i="55"/>
  <c r="S23" i="55"/>
  <c r="P23" i="55"/>
  <c r="M23" i="55"/>
  <c r="J23" i="55"/>
  <c r="G23" i="55"/>
  <c r="D23" i="55"/>
  <c r="AB22" i="55"/>
  <c r="Y22" i="55"/>
  <c r="V22" i="55"/>
  <c r="S22" i="55"/>
  <c r="P22" i="55"/>
  <c r="M22" i="55"/>
  <c r="J22" i="55"/>
  <c r="G22" i="55"/>
  <c r="D22" i="55"/>
  <c r="AB21" i="55"/>
  <c r="Y21" i="55"/>
  <c r="V21" i="55"/>
  <c r="S21" i="55"/>
  <c r="P21" i="55"/>
  <c r="M21" i="55"/>
  <c r="J21" i="55"/>
  <c r="G21" i="55"/>
  <c r="D21" i="55"/>
  <c r="AB20" i="55"/>
  <c r="Y20" i="55"/>
  <c r="V20" i="55"/>
  <c r="S20" i="55"/>
  <c r="P20" i="55"/>
  <c r="M20" i="55"/>
  <c r="J20" i="55"/>
  <c r="G20" i="55"/>
  <c r="D20" i="55"/>
  <c r="AB19" i="55"/>
  <c r="Y19" i="55"/>
  <c r="V19" i="55"/>
  <c r="S19" i="55"/>
  <c r="P19" i="55"/>
  <c r="M19" i="55"/>
  <c r="J19" i="55"/>
  <c r="G19" i="55"/>
  <c r="D19" i="55"/>
  <c r="AB18" i="55"/>
  <c r="Y18" i="55"/>
  <c r="V18" i="55"/>
  <c r="S18" i="55"/>
  <c r="P18" i="55"/>
  <c r="M18" i="55"/>
  <c r="J18" i="55"/>
  <c r="G18" i="55"/>
  <c r="D18" i="55"/>
  <c r="AB17" i="55"/>
  <c r="Y17" i="55"/>
  <c r="V17" i="55"/>
  <c r="S17" i="55"/>
  <c r="P17" i="55"/>
  <c r="M17" i="55"/>
  <c r="J17" i="55"/>
  <c r="G17" i="55"/>
  <c r="D17" i="55"/>
  <c r="AB16" i="55"/>
  <c r="Y16" i="55"/>
  <c r="V16" i="55"/>
  <c r="S16" i="55"/>
  <c r="P16" i="55"/>
  <c r="M16" i="55"/>
  <c r="J16" i="55"/>
  <c r="G16" i="55"/>
  <c r="D16" i="55"/>
  <c r="AB15" i="55"/>
  <c r="Y15" i="55"/>
  <c r="V15" i="55"/>
  <c r="S15" i="55"/>
  <c r="P15" i="55"/>
  <c r="M15" i="55"/>
  <c r="J15" i="55"/>
  <c r="G15" i="55"/>
  <c r="D15" i="55"/>
  <c r="AB14" i="55"/>
  <c r="Y14" i="55"/>
  <c r="V14" i="55"/>
  <c r="S14" i="55"/>
  <c r="P14" i="55"/>
  <c r="M14" i="55"/>
  <c r="J14" i="55"/>
  <c r="G14" i="55"/>
  <c r="D14" i="55"/>
  <c r="AB13" i="55"/>
  <c r="Y13" i="55"/>
  <c r="V13" i="55"/>
  <c r="S13" i="55"/>
  <c r="P13" i="55"/>
  <c r="M13" i="55"/>
  <c r="J13" i="55"/>
  <c r="G13" i="55"/>
  <c r="D13" i="55"/>
  <c r="AB12" i="55"/>
  <c r="Y12" i="55"/>
  <c r="V12" i="55"/>
  <c r="S12" i="55"/>
  <c r="P12" i="55"/>
  <c r="M12" i="55"/>
  <c r="J12" i="55"/>
  <c r="G12" i="55"/>
  <c r="D12" i="55"/>
  <c r="AB11" i="55"/>
  <c r="Y11" i="55"/>
  <c r="V11" i="55"/>
  <c r="S11" i="55"/>
  <c r="P11" i="55"/>
  <c r="M11" i="55"/>
  <c r="J11" i="55"/>
  <c r="G11" i="55"/>
  <c r="D11" i="55"/>
  <c r="AB10" i="55"/>
  <c r="Y10" i="55"/>
  <c r="V10" i="55"/>
  <c r="S10" i="55"/>
  <c r="P10" i="55"/>
  <c r="M10" i="55"/>
  <c r="J10" i="55"/>
  <c r="G10" i="55"/>
  <c r="D10" i="55"/>
  <c r="AB9" i="55"/>
  <c r="Y9" i="55"/>
  <c r="V9" i="55"/>
  <c r="S9" i="55"/>
  <c r="P9" i="55"/>
  <c r="M9" i="55"/>
  <c r="J9" i="55"/>
  <c r="G9" i="55"/>
  <c r="D9" i="55"/>
  <c r="AB8" i="55"/>
  <c r="Y8" i="55"/>
  <c r="V8" i="55"/>
  <c r="S8" i="55"/>
  <c r="P8" i="55"/>
  <c r="M8" i="55"/>
  <c r="J8" i="55"/>
  <c r="G8" i="55"/>
  <c r="D8" i="55"/>
  <c r="AA7" i="55"/>
  <c r="C20" i="25" s="1"/>
  <c r="Z7" i="55"/>
  <c r="AB7" i="55" s="1"/>
  <c r="X7" i="55"/>
  <c r="C19" i="25" s="1"/>
  <c r="W7" i="55"/>
  <c r="Y7" i="55" s="1"/>
  <c r="U7" i="55"/>
  <c r="C18" i="25" s="1"/>
  <c r="T7" i="55"/>
  <c r="V7" i="55" s="1"/>
  <c r="R7" i="55"/>
  <c r="C13" i="25" s="1"/>
  <c r="Q7" i="55"/>
  <c r="S7" i="55" s="1"/>
  <c r="O7" i="55"/>
  <c r="C12" i="25" s="1"/>
  <c r="N7" i="55"/>
  <c r="P7" i="55" s="1"/>
  <c r="L7" i="55"/>
  <c r="C11" i="25" s="1"/>
  <c r="K7" i="55"/>
  <c r="M7" i="55" s="1"/>
  <c r="I7" i="55"/>
  <c r="C10" i="25" s="1"/>
  <c r="H7" i="55"/>
  <c r="J7" i="55" s="1"/>
  <c r="F7" i="55"/>
  <c r="C9" i="25" s="1"/>
  <c r="E7" i="55"/>
  <c r="G7" i="55" s="1"/>
  <c r="C7" i="55"/>
  <c r="C8" i="25" s="1"/>
  <c r="B7" i="55"/>
  <c r="D7" i="55" s="1"/>
  <c r="E19" i="25"/>
  <c r="E20" i="25"/>
  <c r="E18" i="25"/>
  <c r="D19" i="25"/>
  <c r="D20" i="25"/>
  <c r="D18" i="25"/>
  <c r="E9" i="25"/>
  <c r="E10" i="25"/>
  <c r="E11" i="25"/>
  <c r="E12" i="25"/>
  <c r="E13" i="25"/>
  <c r="E8" i="25"/>
  <c r="D9" i="25"/>
  <c r="D10" i="25"/>
  <c r="D11" i="25"/>
  <c r="D12" i="25"/>
  <c r="D13" i="25"/>
  <c r="D8" i="25"/>
  <c r="AB28" i="54"/>
  <c r="Y28" i="54"/>
  <c r="V28" i="54"/>
  <c r="S28" i="54"/>
  <c r="P28" i="54"/>
  <c r="M28" i="54"/>
  <c r="J28" i="54"/>
  <c r="G28" i="54"/>
  <c r="D28" i="54"/>
  <c r="AB27" i="54"/>
  <c r="Y27" i="54"/>
  <c r="V27" i="54"/>
  <c r="S27" i="54"/>
  <c r="P27" i="54"/>
  <c r="M27" i="54"/>
  <c r="J27" i="54"/>
  <c r="G27" i="54"/>
  <c r="D27" i="54"/>
  <c r="AB26" i="54"/>
  <c r="Y26" i="54"/>
  <c r="V26" i="54"/>
  <c r="S26" i="54"/>
  <c r="P26" i="54"/>
  <c r="M26" i="54"/>
  <c r="J26" i="54"/>
  <c r="G26" i="54"/>
  <c r="D26" i="54"/>
  <c r="AB25" i="54"/>
  <c r="Y25" i="54"/>
  <c r="V25" i="54"/>
  <c r="S25" i="54"/>
  <c r="P25" i="54"/>
  <c r="M25" i="54"/>
  <c r="J25" i="54"/>
  <c r="G25" i="54"/>
  <c r="D25" i="54"/>
  <c r="AB24" i="54"/>
  <c r="Y24" i="54"/>
  <c r="V24" i="54"/>
  <c r="S24" i="54"/>
  <c r="P24" i="54"/>
  <c r="M24" i="54"/>
  <c r="J24" i="54"/>
  <c r="G24" i="54"/>
  <c r="D24" i="54"/>
  <c r="AB23" i="54"/>
  <c r="Y23" i="54"/>
  <c r="V23" i="54"/>
  <c r="S23" i="54"/>
  <c r="P23" i="54"/>
  <c r="M23" i="54"/>
  <c r="J23" i="54"/>
  <c r="G23" i="54"/>
  <c r="D23" i="54"/>
  <c r="AB22" i="54"/>
  <c r="Y22" i="54"/>
  <c r="V22" i="54"/>
  <c r="S22" i="54"/>
  <c r="P22" i="54"/>
  <c r="M22" i="54"/>
  <c r="J22" i="54"/>
  <c r="G22" i="54"/>
  <c r="D22" i="54"/>
  <c r="AB21" i="54"/>
  <c r="Y21" i="54"/>
  <c r="V21" i="54"/>
  <c r="S21" i="54"/>
  <c r="P21" i="54"/>
  <c r="M21" i="54"/>
  <c r="J21" i="54"/>
  <c r="G21" i="54"/>
  <c r="D21" i="54"/>
  <c r="AB20" i="54"/>
  <c r="Y20" i="54"/>
  <c r="V20" i="54"/>
  <c r="S20" i="54"/>
  <c r="P20" i="54"/>
  <c r="M20" i="54"/>
  <c r="J20" i="54"/>
  <c r="G20" i="54"/>
  <c r="D20" i="54"/>
  <c r="AB19" i="54"/>
  <c r="Y19" i="54"/>
  <c r="V19" i="54"/>
  <c r="S19" i="54"/>
  <c r="P19" i="54"/>
  <c r="M19" i="54"/>
  <c r="J19" i="54"/>
  <c r="G19" i="54"/>
  <c r="D19" i="54"/>
  <c r="AB18" i="54"/>
  <c r="Y18" i="54"/>
  <c r="V18" i="54"/>
  <c r="S18" i="54"/>
  <c r="P18" i="54"/>
  <c r="M18" i="54"/>
  <c r="J18" i="54"/>
  <c r="G18" i="54"/>
  <c r="D18" i="54"/>
  <c r="AB17" i="54"/>
  <c r="Y17" i="54"/>
  <c r="V17" i="54"/>
  <c r="S17" i="54"/>
  <c r="P17" i="54"/>
  <c r="M17" i="54"/>
  <c r="J17" i="54"/>
  <c r="G17" i="54"/>
  <c r="D17" i="54"/>
  <c r="AB16" i="54"/>
  <c r="Y16" i="54"/>
  <c r="V16" i="54"/>
  <c r="S16" i="54"/>
  <c r="P16" i="54"/>
  <c r="M16" i="54"/>
  <c r="J16" i="54"/>
  <c r="G16" i="54"/>
  <c r="D16" i="54"/>
  <c r="AB15" i="54"/>
  <c r="Y15" i="54"/>
  <c r="V15" i="54"/>
  <c r="S15" i="54"/>
  <c r="P15" i="54"/>
  <c r="M15" i="54"/>
  <c r="J15" i="54"/>
  <c r="G15" i="54"/>
  <c r="D15" i="54"/>
  <c r="AB14" i="54"/>
  <c r="Y14" i="54"/>
  <c r="V14" i="54"/>
  <c r="S14" i="54"/>
  <c r="P14" i="54"/>
  <c r="M14" i="54"/>
  <c r="J14" i="54"/>
  <c r="G14" i="54"/>
  <c r="D14" i="54"/>
  <c r="AB13" i="54"/>
  <c r="Y13" i="54"/>
  <c r="V13" i="54"/>
  <c r="S13" i="54"/>
  <c r="P13" i="54"/>
  <c r="M13" i="54"/>
  <c r="J13" i="54"/>
  <c r="G13" i="54"/>
  <c r="D13" i="54"/>
  <c r="AB12" i="54"/>
  <c r="Y12" i="54"/>
  <c r="V12" i="54"/>
  <c r="S12" i="54"/>
  <c r="P12" i="54"/>
  <c r="M12" i="54"/>
  <c r="J12" i="54"/>
  <c r="G12" i="54"/>
  <c r="D12" i="54"/>
  <c r="AB11" i="54"/>
  <c r="Y11" i="54"/>
  <c r="V11" i="54"/>
  <c r="S11" i="54"/>
  <c r="P11" i="54"/>
  <c r="M11" i="54"/>
  <c r="J11" i="54"/>
  <c r="G11" i="54"/>
  <c r="D11" i="54"/>
  <c r="AB10" i="54"/>
  <c r="Y10" i="54"/>
  <c r="V10" i="54"/>
  <c r="S10" i="54"/>
  <c r="P10" i="54"/>
  <c r="M10" i="54"/>
  <c r="J10" i="54"/>
  <c r="G10" i="54"/>
  <c r="D10" i="54"/>
  <c r="AB9" i="54"/>
  <c r="Y9" i="54"/>
  <c r="V9" i="54"/>
  <c r="S9" i="54"/>
  <c r="P9" i="54"/>
  <c r="M9" i="54"/>
  <c r="J9" i="54"/>
  <c r="G9" i="54"/>
  <c r="D9" i="54"/>
  <c r="AB8" i="54"/>
  <c r="Y8" i="54"/>
  <c r="V8" i="54"/>
  <c r="S8" i="54"/>
  <c r="P8" i="54"/>
  <c r="M8" i="54"/>
  <c r="J8" i="54"/>
  <c r="G8" i="54"/>
  <c r="D8" i="54"/>
  <c r="AA7" i="54"/>
  <c r="Z7" i="54"/>
  <c r="X7" i="54"/>
  <c r="C17" i="53" s="1"/>
  <c r="W7" i="54"/>
  <c r="B17" i="53" s="1"/>
  <c r="U7" i="54"/>
  <c r="C16" i="53" s="1"/>
  <c r="T7" i="54"/>
  <c r="R7" i="54"/>
  <c r="C11" i="53" s="1"/>
  <c r="E11" i="53" s="1"/>
  <c r="Q7" i="54"/>
  <c r="B11" i="53" s="1"/>
  <c r="O7" i="54"/>
  <c r="C10" i="53" s="1"/>
  <c r="N7" i="54"/>
  <c r="L7" i="54"/>
  <c r="K7" i="54"/>
  <c r="B9" i="53" s="1"/>
  <c r="I7" i="54"/>
  <c r="H7" i="54"/>
  <c r="F7" i="54"/>
  <c r="C7" i="53" s="1"/>
  <c r="E7" i="54"/>
  <c r="B7" i="53" s="1"/>
  <c r="C7" i="54"/>
  <c r="B7" i="54"/>
  <c r="C18" i="53"/>
  <c r="B18" i="53"/>
  <c r="B16" i="53"/>
  <c r="B10" i="53"/>
  <c r="C9" i="53"/>
  <c r="C8" i="53"/>
  <c r="B8" i="53"/>
  <c r="C6" i="53"/>
  <c r="B6" i="53"/>
  <c r="AB7" i="54" l="1"/>
  <c r="V7" i="54"/>
  <c r="D10" i="53"/>
  <c r="P7" i="54"/>
  <c r="D9" i="53"/>
  <c r="J7" i="54"/>
  <c r="D6" i="53"/>
  <c r="D7" i="54"/>
  <c r="V7" i="56"/>
  <c r="AB7" i="56"/>
  <c r="Y7" i="56"/>
  <c r="S7" i="56"/>
  <c r="P7" i="56"/>
  <c r="M7" i="56"/>
  <c r="J7" i="56"/>
  <c r="G7" i="56"/>
  <c r="D7" i="56"/>
  <c r="D16" i="53"/>
  <c r="E8" i="53"/>
  <c r="E7" i="53"/>
  <c r="D7" i="53"/>
  <c r="E6" i="53"/>
  <c r="D8" i="53"/>
  <c r="E10" i="53"/>
  <c r="D18" i="53"/>
  <c r="D11" i="53"/>
  <c r="E9" i="53"/>
  <c r="D17" i="53"/>
  <c r="E16" i="53"/>
  <c r="E17" i="53"/>
  <c r="E18" i="53"/>
  <c r="G7" i="54"/>
  <c r="M7" i="54"/>
  <c r="S7" i="54"/>
  <c r="Y7" i="54"/>
  <c r="D9" i="49"/>
  <c r="AB28" i="52" l="1"/>
  <c r="Y28" i="52"/>
  <c r="V28" i="52"/>
  <c r="S28" i="52"/>
  <c r="P28" i="52"/>
  <c r="M28" i="52"/>
  <c r="J28" i="52"/>
  <c r="G28" i="52"/>
  <c r="D28" i="52"/>
  <c r="AB27" i="52"/>
  <c r="Y27" i="52"/>
  <c r="V27" i="52"/>
  <c r="S27" i="52"/>
  <c r="P27" i="52"/>
  <c r="M27" i="52"/>
  <c r="J27" i="52"/>
  <c r="G27" i="52"/>
  <c r="D27" i="52"/>
  <c r="AB26" i="52"/>
  <c r="Y26" i="52"/>
  <c r="V26" i="52"/>
  <c r="S26" i="52"/>
  <c r="P26" i="52"/>
  <c r="M26" i="52"/>
  <c r="J26" i="52"/>
  <c r="G26" i="52"/>
  <c r="D26" i="52"/>
  <c r="AB25" i="52"/>
  <c r="Y25" i="52"/>
  <c r="V25" i="52"/>
  <c r="S25" i="52"/>
  <c r="P25" i="52"/>
  <c r="M25" i="52"/>
  <c r="J25" i="52"/>
  <c r="G25" i="52"/>
  <c r="D25" i="52"/>
  <c r="AB24" i="52"/>
  <c r="Y24" i="52"/>
  <c r="V24" i="52"/>
  <c r="S24" i="52"/>
  <c r="P24" i="52"/>
  <c r="M24" i="52"/>
  <c r="J24" i="52"/>
  <c r="G24" i="52"/>
  <c r="D24" i="52"/>
  <c r="AB23" i="52"/>
  <c r="Y23" i="52"/>
  <c r="V23" i="52"/>
  <c r="S23" i="52"/>
  <c r="P23" i="52"/>
  <c r="M23" i="52"/>
  <c r="J23" i="52"/>
  <c r="G23" i="52"/>
  <c r="D23" i="52"/>
  <c r="AB22" i="52"/>
  <c r="Y22" i="52"/>
  <c r="V22" i="52"/>
  <c r="S22" i="52"/>
  <c r="P22" i="52"/>
  <c r="M22" i="52"/>
  <c r="J22" i="52"/>
  <c r="G22" i="52"/>
  <c r="D22" i="52"/>
  <c r="AB21" i="52"/>
  <c r="Y21" i="52"/>
  <c r="V21" i="52"/>
  <c r="S21" i="52"/>
  <c r="P21" i="52"/>
  <c r="M21" i="52"/>
  <c r="J21" i="52"/>
  <c r="G21" i="52"/>
  <c r="D21" i="52"/>
  <c r="AB20" i="52"/>
  <c r="Y20" i="52"/>
  <c r="V20" i="52"/>
  <c r="S20" i="52"/>
  <c r="P20" i="52"/>
  <c r="M20" i="52"/>
  <c r="J20" i="52"/>
  <c r="G20" i="52"/>
  <c r="D20" i="52"/>
  <c r="AB19" i="52"/>
  <c r="Y19" i="52"/>
  <c r="V19" i="52"/>
  <c r="S19" i="52"/>
  <c r="P19" i="52"/>
  <c r="M19" i="52"/>
  <c r="J19" i="52"/>
  <c r="G19" i="52"/>
  <c r="D19" i="52"/>
  <c r="AB18" i="52"/>
  <c r="Y18" i="52"/>
  <c r="V18" i="52"/>
  <c r="S18" i="52"/>
  <c r="P18" i="52"/>
  <c r="M18" i="52"/>
  <c r="J18" i="52"/>
  <c r="G18" i="52"/>
  <c r="D18" i="52"/>
  <c r="AB17" i="52"/>
  <c r="Y17" i="52"/>
  <c r="V17" i="52"/>
  <c r="S17" i="52"/>
  <c r="P17" i="52"/>
  <c r="M17" i="52"/>
  <c r="J17" i="52"/>
  <c r="G17" i="52"/>
  <c r="D17" i="52"/>
  <c r="AB16" i="52"/>
  <c r="Y16" i="52"/>
  <c r="V16" i="52"/>
  <c r="S16" i="52"/>
  <c r="P16" i="52"/>
  <c r="M16" i="52"/>
  <c r="J16" i="52"/>
  <c r="G16" i="52"/>
  <c r="D16" i="52"/>
  <c r="AB15" i="52"/>
  <c r="Y15" i="52"/>
  <c r="V15" i="52"/>
  <c r="S15" i="52"/>
  <c r="P15" i="52"/>
  <c r="M15" i="52"/>
  <c r="J15" i="52"/>
  <c r="G15" i="52"/>
  <c r="D15" i="52"/>
  <c r="AB14" i="52"/>
  <c r="Y14" i="52"/>
  <c r="V14" i="52"/>
  <c r="S14" i="52"/>
  <c r="P14" i="52"/>
  <c r="M14" i="52"/>
  <c r="J14" i="52"/>
  <c r="G14" i="52"/>
  <c r="D14" i="52"/>
  <c r="AB13" i="52"/>
  <c r="Y13" i="52"/>
  <c r="V13" i="52"/>
  <c r="S13" i="52"/>
  <c r="P13" i="52"/>
  <c r="M13" i="52"/>
  <c r="J13" i="52"/>
  <c r="G13" i="52"/>
  <c r="D13" i="52"/>
  <c r="AB12" i="52"/>
  <c r="Y12" i="52"/>
  <c r="V12" i="52"/>
  <c r="S12" i="52"/>
  <c r="P12" i="52"/>
  <c r="M12" i="52"/>
  <c r="J12" i="52"/>
  <c r="G12" i="52"/>
  <c r="D12" i="52"/>
  <c r="AB11" i="52"/>
  <c r="Y11" i="52"/>
  <c r="V11" i="52"/>
  <c r="S11" i="52"/>
  <c r="P11" i="52"/>
  <c r="M11" i="52"/>
  <c r="J11" i="52"/>
  <c r="G11" i="52"/>
  <c r="D11" i="52"/>
  <c r="AB10" i="52"/>
  <c r="Y10" i="52"/>
  <c r="V10" i="52"/>
  <c r="S10" i="52"/>
  <c r="P10" i="52"/>
  <c r="M10" i="52"/>
  <c r="J10" i="52"/>
  <c r="G10" i="52"/>
  <c r="D10" i="52"/>
  <c r="AB9" i="52"/>
  <c r="Y9" i="52"/>
  <c r="V9" i="52"/>
  <c r="S9" i="52"/>
  <c r="P9" i="52"/>
  <c r="M9" i="52"/>
  <c r="J9" i="52"/>
  <c r="G9" i="52"/>
  <c r="D9" i="52"/>
  <c r="AB8" i="52"/>
  <c r="Y8" i="52"/>
  <c r="V8" i="52"/>
  <c r="S8" i="52"/>
  <c r="P8" i="52"/>
  <c r="M8" i="52"/>
  <c r="J8" i="52"/>
  <c r="G8" i="52"/>
  <c r="D8" i="52"/>
  <c r="AA7" i="52"/>
  <c r="Z7" i="52"/>
  <c r="AB7" i="52" s="1"/>
  <c r="X7" i="52"/>
  <c r="W7" i="52"/>
  <c r="B17" i="51" s="1"/>
  <c r="U7" i="52"/>
  <c r="T7" i="52"/>
  <c r="V7" i="52" s="1"/>
  <c r="R7" i="52"/>
  <c r="Q7" i="52"/>
  <c r="B11" i="51" s="1"/>
  <c r="O7" i="52"/>
  <c r="N7" i="52"/>
  <c r="P7" i="52" s="1"/>
  <c r="L7" i="52"/>
  <c r="K7" i="52"/>
  <c r="B9" i="51" s="1"/>
  <c r="I7" i="52"/>
  <c r="H7" i="52"/>
  <c r="J7" i="52" s="1"/>
  <c r="F7" i="52"/>
  <c r="E7" i="52"/>
  <c r="B7" i="51" s="1"/>
  <c r="C7" i="52"/>
  <c r="B7" i="52"/>
  <c r="D7" i="52" s="1"/>
  <c r="C18" i="51"/>
  <c r="B18" i="51"/>
  <c r="C17" i="51"/>
  <c r="C16" i="51"/>
  <c r="C11" i="51"/>
  <c r="C10" i="51"/>
  <c r="B10" i="51"/>
  <c r="C9" i="51"/>
  <c r="C8" i="51"/>
  <c r="C7" i="51"/>
  <c r="C6" i="51"/>
  <c r="B6" i="51"/>
  <c r="D6" i="51" s="1"/>
  <c r="AB28" i="50"/>
  <c r="Y28" i="50"/>
  <c r="V28" i="50"/>
  <c r="S28" i="50"/>
  <c r="P28" i="50"/>
  <c r="M28" i="50"/>
  <c r="J28" i="50"/>
  <c r="G28" i="50"/>
  <c r="D28" i="50"/>
  <c r="AB27" i="50"/>
  <c r="Y27" i="50"/>
  <c r="V27" i="50"/>
  <c r="S27" i="50"/>
  <c r="P27" i="50"/>
  <c r="M27" i="50"/>
  <c r="J27" i="50"/>
  <c r="G27" i="50"/>
  <c r="D27" i="50"/>
  <c r="AB26" i="50"/>
  <c r="Y26" i="50"/>
  <c r="V26" i="50"/>
  <c r="S26" i="50"/>
  <c r="P26" i="50"/>
  <c r="M26" i="50"/>
  <c r="J26" i="50"/>
  <c r="G26" i="50"/>
  <c r="D26" i="50"/>
  <c r="AB25" i="50"/>
  <c r="Y25" i="50"/>
  <c r="V25" i="50"/>
  <c r="S25" i="50"/>
  <c r="P25" i="50"/>
  <c r="M25" i="50"/>
  <c r="J25" i="50"/>
  <c r="G25" i="50"/>
  <c r="D25" i="50"/>
  <c r="AB24" i="50"/>
  <c r="Y24" i="50"/>
  <c r="V24" i="50"/>
  <c r="S24" i="50"/>
  <c r="P24" i="50"/>
  <c r="M24" i="50"/>
  <c r="J24" i="50"/>
  <c r="G24" i="50"/>
  <c r="D24" i="50"/>
  <c r="AB23" i="50"/>
  <c r="Y23" i="50"/>
  <c r="V23" i="50"/>
  <c r="S23" i="50"/>
  <c r="P23" i="50"/>
  <c r="M23" i="50"/>
  <c r="J23" i="50"/>
  <c r="G23" i="50"/>
  <c r="D23" i="50"/>
  <c r="AB22" i="50"/>
  <c r="Y22" i="50"/>
  <c r="V22" i="50"/>
  <c r="S22" i="50"/>
  <c r="P22" i="50"/>
  <c r="M22" i="50"/>
  <c r="J22" i="50"/>
  <c r="G22" i="50"/>
  <c r="D22" i="50"/>
  <c r="AB21" i="50"/>
  <c r="Y21" i="50"/>
  <c r="V21" i="50"/>
  <c r="S21" i="50"/>
  <c r="P21" i="50"/>
  <c r="M21" i="50"/>
  <c r="J21" i="50"/>
  <c r="G21" i="50"/>
  <c r="D21" i="50"/>
  <c r="AB20" i="50"/>
  <c r="Y20" i="50"/>
  <c r="V20" i="50"/>
  <c r="S20" i="50"/>
  <c r="P20" i="50"/>
  <c r="M20" i="50"/>
  <c r="J20" i="50"/>
  <c r="G20" i="50"/>
  <c r="D20" i="50"/>
  <c r="AB19" i="50"/>
  <c r="Y19" i="50"/>
  <c r="V19" i="50"/>
  <c r="S19" i="50"/>
  <c r="P19" i="50"/>
  <c r="M19" i="50"/>
  <c r="J19" i="50"/>
  <c r="G19" i="50"/>
  <c r="D19" i="50"/>
  <c r="AB18" i="50"/>
  <c r="Y18" i="50"/>
  <c r="V18" i="50"/>
  <c r="S18" i="50"/>
  <c r="P18" i="50"/>
  <c r="M18" i="50"/>
  <c r="J18" i="50"/>
  <c r="G18" i="50"/>
  <c r="D18" i="50"/>
  <c r="AB17" i="50"/>
  <c r="Y17" i="50"/>
  <c r="V17" i="50"/>
  <c r="S17" i="50"/>
  <c r="P17" i="50"/>
  <c r="M17" i="50"/>
  <c r="J17" i="50"/>
  <c r="G17" i="50"/>
  <c r="D17" i="50"/>
  <c r="AB16" i="50"/>
  <c r="Y16" i="50"/>
  <c r="V16" i="50"/>
  <c r="S16" i="50"/>
  <c r="P16" i="50"/>
  <c r="M16" i="50"/>
  <c r="J16" i="50"/>
  <c r="G16" i="50"/>
  <c r="D16" i="50"/>
  <c r="AB15" i="50"/>
  <c r="Y15" i="50"/>
  <c r="V15" i="50"/>
  <c r="S15" i="50"/>
  <c r="P15" i="50"/>
  <c r="M15" i="50"/>
  <c r="J15" i="50"/>
  <c r="G15" i="50"/>
  <c r="D15" i="50"/>
  <c r="AB14" i="50"/>
  <c r="Y14" i="50"/>
  <c r="V14" i="50"/>
  <c r="S14" i="50"/>
  <c r="P14" i="50"/>
  <c r="M14" i="50"/>
  <c r="J14" i="50"/>
  <c r="G14" i="50"/>
  <c r="D14" i="50"/>
  <c r="AB13" i="50"/>
  <c r="Y13" i="50"/>
  <c r="V13" i="50"/>
  <c r="S13" i="50"/>
  <c r="P13" i="50"/>
  <c r="M13" i="50"/>
  <c r="J13" i="50"/>
  <c r="G13" i="50"/>
  <c r="D13" i="50"/>
  <c r="AB12" i="50"/>
  <c r="Y12" i="50"/>
  <c r="V12" i="50"/>
  <c r="S12" i="50"/>
  <c r="P12" i="50"/>
  <c r="M12" i="50"/>
  <c r="J12" i="50"/>
  <c r="G12" i="50"/>
  <c r="D12" i="50"/>
  <c r="AB11" i="50"/>
  <c r="Y11" i="50"/>
  <c r="V11" i="50"/>
  <c r="S11" i="50"/>
  <c r="P11" i="50"/>
  <c r="M11" i="50"/>
  <c r="J11" i="50"/>
  <c r="G11" i="50"/>
  <c r="D11" i="50"/>
  <c r="AB10" i="50"/>
  <c r="Y10" i="50"/>
  <c r="V10" i="50"/>
  <c r="S10" i="50"/>
  <c r="P10" i="50"/>
  <c r="M10" i="50"/>
  <c r="J10" i="50"/>
  <c r="G10" i="50"/>
  <c r="D10" i="50"/>
  <c r="AB9" i="50"/>
  <c r="Y9" i="50"/>
  <c r="V9" i="50"/>
  <c r="S9" i="50"/>
  <c r="P9" i="50"/>
  <c r="M9" i="50"/>
  <c r="J9" i="50"/>
  <c r="G9" i="50"/>
  <c r="D9" i="50"/>
  <c r="AB8" i="50"/>
  <c r="Y8" i="50"/>
  <c r="V8" i="50"/>
  <c r="S8" i="50"/>
  <c r="P8" i="50"/>
  <c r="M8" i="50"/>
  <c r="J8" i="50"/>
  <c r="G8" i="50"/>
  <c r="D8" i="50"/>
  <c r="AA7" i="50"/>
  <c r="C17" i="49" s="1"/>
  <c r="Z7" i="50"/>
  <c r="X7" i="50"/>
  <c r="W7" i="50"/>
  <c r="B16" i="49" s="1"/>
  <c r="U7" i="50"/>
  <c r="T7" i="50"/>
  <c r="V7" i="50" s="1"/>
  <c r="R7" i="50"/>
  <c r="Q7" i="50"/>
  <c r="B10" i="49" s="1"/>
  <c r="O7" i="50"/>
  <c r="C9" i="49" s="1"/>
  <c r="N7" i="50"/>
  <c r="P7" i="50" s="1"/>
  <c r="L7" i="50"/>
  <c r="C8" i="49" s="1"/>
  <c r="D8" i="49" s="1"/>
  <c r="K7" i="50"/>
  <c r="B8" i="49" s="1"/>
  <c r="I7" i="50"/>
  <c r="H7" i="50"/>
  <c r="F7" i="50"/>
  <c r="C6" i="49" s="1"/>
  <c r="D6" i="49" s="1"/>
  <c r="E7" i="50"/>
  <c r="B6" i="49" s="1"/>
  <c r="C7" i="50"/>
  <c r="C5" i="49" s="1"/>
  <c r="D5" i="49" s="1"/>
  <c r="B7" i="50"/>
  <c r="B17" i="49"/>
  <c r="C16" i="49"/>
  <c r="C15" i="49"/>
  <c r="C10" i="49"/>
  <c r="D10" i="49" s="1"/>
  <c r="B9" i="49"/>
  <c r="C7" i="49"/>
  <c r="D7" i="49" s="1"/>
  <c r="B5" i="49"/>
  <c r="B17" i="42"/>
  <c r="B16" i="42"/>
  <c r="B15" i="42"/>
  <c r="B10" i="42"/>
  <c r="B9" i="42"/>
  <c r="B8" i="42"/>
  <c r="B7" i="42"/>
  <c r="B6" i="42"/>
  <c r="B5" i="42"/>
  <c r="D11" i="51" l="1"/>
  <c r="D10" i="51"/>
  <c r="D9" i="51"/>
  <c r="D7" i="51"/>
  <c r="AB7" i="50"/>
  <c r="J7" i="50"/>
  <c r="D7" i="50"/>
  <c r="D16" i="51"/>
  <c r="B16" i="51"/>
  <c r="B8" i="51"/>
  <c r="D8" i="51" s="1"/>
  <c r="D18" i="51"/>
  <c r="D17" i="51"/>
  <c r="E6" i="51"/>
  <c r="E7" i="51"/>
  <c r="E9" i="51"/>
  <c r="E10" i="51"/>
  <c r="E11" i="51"/>
  <c r="E16" i="51"/>
  <c r="E17" i="51"/>
  <c r="E18" i="51"/>
  <c r="G7" i="52"/>
  <c r="M7" i="52"/>
  <c r="S7" i="52"/>
  <c r="Y7" i="52"/>
  <c r="D17" i="49"/>
  <c r="D15" i="49"/>
  <c r="B15" i="49"/>
  <c r="B7" i="49"/>
  <c r="D16" i="49"/>
  <c r="E5" i="49"/>
  <c r="E6" i="49"/>
  <c r="E7" i="49"/>
  <c r="E8" i="49"/>
  <c r="E9" i="49"/>
  <c r="E10" i="49"/>
  <c r="E15" i="49"/>
  <c r="E16" i="49"/>
  <c r="E17" i="49"/>
  <c r="G7" i="50"/>
  <c r="M7" i="50"/>
  <c r="S7" i="50"/>
  <c r="Y7" i="50"/>
  <c r="AB28" i="48"/>
  <c r="Y28" i="48"/>
  <c r="V28" i="48"/>
  <c r="S28" i="48"/>
  <c r="P28" i="48"/>
  <c r="M28" i="48"/>
  <c r="J28" i="48"/>
  <c r="G28" i="48"/>
  <c r="D28" i="48"/>
  <c r="AB27" i="48"/>
  <c r="Y27" i="48"/>
  <c r="V27" i="48"/>
  <c r="S27" i="48"/>
  <c r="P27" i="48"/>
  <c r="M27" i="48"/>
  <c r="J27" i="48"/>
  <c r="G27" i="48"/>
  <c r="D27" i="48"/>
  <c r="AB26" i="48"/>
  <c r="Y26" i="48"/>
  <c r="V26" i="48"/>
  <c r="S26" i="48"/>
  <c r="P26" i="48"/>
  <c r="M26" i="48"/>
  <c r="J26" i="48"/>
  <c r="G26" i="48"/>
  <c r="D26" i="48"/>
  <c r="AB25" i="48"/>
  <c r="Y25" i="48"/>
  <c r="V25" i="48"/>
  <c r="S25" i="48"/>
  <c r="P25" i="48"/>
  <c r="M25" i="48"/>
  <c r="J25" i="48"/>
  <c r="G25" i="48"/>
  <c r="D25" i="48"/>
  <c r="AB24" i="48"/>
  <c r="Y24" i="48"/>
  <c r="V24" i="48"/>
  <c r="S24" i="48"/>
  <c r="P24" i="48"/>
  <c r="M24" i="48"/>
  <c r="J24" i="48"/>
  <c r="G24" i="48"/>
  <c r="D24" i="48"/>
  <c r="AB23" i="48"/>
  <c r="Y23" i="48"/>
  <c r="V23" i="48"/>
  <c r="S23" i="48"/>
  <c r="P23" i="48"/>
  <c r="M23" i="48"/>
  <c r="J23" i="48"/>
  <c r="G23" i="48"/>
  <c r="D23" i="48"/>
  <c r="AB22" i="48"/>
  <c r="Y22" i="48"/>
  <c r="V22" i="48"/>
  <c r="S22" i="48"/>
  <c r="P22" i="48"/>
  <c r="M22" i="48"/>
  <c r="J22" i="48"/>
  <c r="G22" i="48"/>
  <c r="D22" i="48"/>
  <c r="AB21" i="48"/>
  <c r="Y21" i="48"/>
  <c r="V21" i="48"/>
  <c r="S21" i="48"/>
  <c r="P21" i="48"/>
  <c r="M21" i="48"/>
  <c r="J21" i="48"/>
  <c r="G21" i="48"/>
  <c r="D21" i="48"/>
  <c r="AB20" i="48"/>
  <c r="Y20" i="48"/>
  <c r="V20" i="48"/>
  <c r="S20" i="48"/>
  <c r="P20" i="48"/>
  <c r="M20" i="48"/>
  <c r="J20" i="48"/>
  <c r="G20" i="48"/>
  <c r="D20" i="48"/>
  <c r="AB19" i="48"/>
  <c r="Y19" i="48"/>
  <c r="V19" i="48"/>
  <c r="S19" i="48"/>
  <c r="P19" i="48"/>
  <c r="M19" i="48"/>
  <c r="J19" i="48"/>
  <c r="G19" i="48"/>
  <c r="D19" i="48"/>
  <c r="AB18" i="48"/>
  <c r="Y18" i="48"/>
  <c r="V18" i="48"/>
  <c r="S18" i="48"/>
  <c r="P18" i="48"/>
  <c r="M18" i="48"/>
  <c r="J18" i="48"/>
  <c r="G18" i="48"/>
  <c r="D18" i="48"/>
  <c r="AB17" i="48"/>
  <c r="Y17" i="48"/>
  <c r="V17" i="48"/>
  <c r="S17" i="48"/>
  <c r="P17" i="48"/>
  <c r="M17" i="48"/>
  <c r="J17" i="48"/>
  <c r="G17" i="48"/>
  <c r="D17" i="48"/>
  <c r="AB16" i="48"/>
  <c r="Y16" i="48"/>
  <c r="V16" i="48"/>
  <c r="S16" i="48"/>
  <c r="P16" i="48"/>
  <c r="M16" i="48"/>
  <c r="J16" i="48"/>
  <c r="G16" i="48"/>
  <c r="D16" i="48"/>
  <c r="AB15" i="48"/>
  <c r="Y15" i="48"/>
  <c r="V15" i="48"/>
  <c r="S15" i="48"/>
  <c r="P15" i="48"/>
  <c r="M15" i="48"/>
  <c r="J15" i="48"/>
  <c r="G15" i="48"/>
  <c r="D15" i="48"/>
  <c r="AB14" i="48"/>
  <c r="Y14" i="48"/>
  <c r="V14" i="48"/>
  <c r="S14" i="48"/>
  <c r="P14" i="48"/>
  <c r="M14" i="48"/>
  <c r="J14" i="48"/>
  <c r="G14" i="48"/>
  <c r="D14" i="48"/>
  <c r="AB13" i="48"/>
  <c r="Y13" i="48"/>
  <c r="V13" i="48"/>
  <c r="S13" i="48"/>
  <c r="P13" i="48"/>
  <c r="M13" i="48"/>
  <c r="J13" i="48"/>
  <c r="G13" i="48"/>
  <c r="D13" i="48"/>
  <c r="AB12" i="48"/>
  <c r="Y12" i="48"/>
  <c r="V12" i="48"/>
  <c r="S12" i="48"/>
  <c r="P12" i="48"/>
  <c r="M12" i="48"/>
  <c r="J12" i="48"/>
  <c r="G12" i="48"/>
  <c r="D12" i="48"/>
  <c r="AB11" i="48"/>
  <c r="Y11" i="48"/>
  <c r="V11" i="48"/>
  <c r="S11" i="48"/>
  <c r="P11" i="48"/>
  <c r="M11" i="48"/>
  <c r="J11" i="48"/>
  <c r="G11" i="48"/>
  <c r="D11" i="48"/>
  <c r="AB10" i="48"/>
  <c r="Y10" i="48"/>
  <c r="V10" i="48"/>
  <c r="S10" i="48"/>
  <c r="P10" i="48"/>
  <c r="M10" i="48"/>
  <c r="J10" i="48"/>
  <c r="G10" i="48"/>
  <c r="D10" i="48"/>
  <c r="AB9" i="48"/>
  <c r="Y9" i="48"/>
  <c r="V9" i="48"/>
  <c r="S9" i="48"/>
  <c r="P9" i="48"/>
  <c r="M9" i="48"/>
  <c r="J9" i="48"/>
  <c r="G9" i="48"/>
  <c r="D9" i="48"/>
  <c r="AB8" i="48"/>
  <c r="Y8" i="48"/>
  <c r="V8" i="48"/>
  <c r="S8" i="48"/>
  <c r="P8" i="48"/>
  <c r="M8" i="48"/>
  <c r="J8" i="48"/>
  <c r="G8" i="48"/>
  <c r="D8" i="48"/>
  <c r="AA7" i="48"/>
  <c r="C17" i="42" s="1"/>
  <c r="E17" i="42" s="1"/>
  <c r="Z7" i="48"/>
  <c r="X7" i="48"/>
  <c r="C16" i="42" s="1"/>
  <c r="D16" i="42" s="1"/>
  <c r="W7" i="48"/>
  <c r="U7" i="48"/>
  <c r="C15" i="42" s="1"/>
  <c r="D15" i="42" s="1"/>
  <c r="T7" i="48"/>
  <c r="R7" i="48"/>
  <c r="C10" i="42" s="1"/>
  <c r="D10" i="42" s="1"/>
  <c r="Q7" i="48"/>
  <c r="O7" i="48"/>
  <c r="C9" i="42" s="1"/>
  <c r="E9" i="42" s="1"/>
  <c r="N7" i="48"/>
  <c r="L7" i="48"/>
  <c r="C8" i="42" s="1"/>
  <c r="D8" i="42" s="1"/>
  <c r="K7" i="48"/>
  <c r="I7" i="48"/>
  <c r="C7" i="42" s="1"/>
  <c r="D7" i="42" s="1"/>
  <c r="H7" i="48"/>
  <c r="F7" i="48"/>
  <c r="C6" i="42" s="1"/>
  <c r="D6" i="42" s="1"/>
  <c r="E7" i="48"/>
  <c r="C7" i="48"/>
  <c r="C5" i="42" s="1"/>
  <c r="E5" i="42" s="1"/>
  <c r="B7" i="48"/>
  <c r="E15" i="42"/>
  <c r="E10" i="42"/>
  <c r="E8" i="42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J27" i="39"/>
  <c r="J28" i="39"/>
  <c r="M8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M25" i="39"/>
  <c r="M26" i="39"/>
  <c r="M27" i="39"/>
  <c r="M28" i="39"/>
  <c r="P8" i="39"/>
  <c r="P9" i="39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S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S26" i="39"/>
  <c r="S27" i="39"/>
  <c r="S28" i="39"/>
  <c r="V8" i="39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V26" i="39"/>
  <c r="V27" i="39"/>
  <c r="V28" i="39"/>
  <c r="Y8" i="39"/>
  <c r="Y9" i="39"/>
  <c r="Y10" i="39"/>
  <c r="Y11" i="39"/>
  <c r="Y12" i="39"/>
  <c r="Y13" i="39"/>
  <c r="Y14" i="39"/>
  <c r="Y15" i="39"/>
  <c r="Y16" i="39"/>
  <c r="Y17" i="39"/>
  <c r="Y18" i="39"/>
  <c r="Y19" i="39"/>
  <c r="Y20" i="39"/>
  <c r="Y21" i="39"/>
  <c r="Y22" i="39"/>
  <c r="Y23" i="39"/>
  <c r="Y24" i="39"/>
  <c r="Y25" i="39"/>
  <c r="Y26" i="39"/>
  <c r="Y27" i="39"/>
  <c r="Y28" i="39"/>
  <c r="AB8" i="39"/>
  <c r="AB9" i="39"/>
  <c r="AB10" i="39"/>
  <c r="AB11" i="39"/>
  <c r="AB12" i="39"/>
  <c r="AB13" i="39"/>
  <c r="AB14" i="39"/>
  <c r="AB15" i="39"/>
  <c r="AB16" i="39"/>
  <c r="AB17" i="39"/>
  <c r="AB18" i="39"/>
  <c r="AB19" i="39"/>
  <c r="AB20" i="39"/>
  <c r="AB21" i="39"/>
  <c r="AB22" i="39"/>
  <c r="AB23" i="39"/>
  <c r="AB24" i="39"/>
  <c r="AB25" i="39"/>
  <c r="AB26" i="39"/>
  <c r="AB27" i="39"/>
  <c r="AB28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G27" i="39"/>
  <c r="G28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AA7" i="39"/>
  <c r="C18" i="23" s="1"/>
  <c r="Z7" i="39"/>
  <c r="B18" i="23" s="1"/>
  <c r="X7" i="39"/>
  <c r="C17" i="23" s="1"/>
  <c r="W7" i="39"/>
  <c r="Y7" i="39" s="1"/>
  <c r="U7" i="39"/>
  <c r="C16" i="23" s="1"/>
  <c r="T7" i="39"/>
  <c r="B16" i="23" s="1"/>
  <c r="R7" i="39"/>
  <c r="C11" i="23" s="1"/>
  <c r="Q7" i="39"/>
  <c r="S7" i="39" s="1"/>
  <c r="O7" i="39"/>
  <c r="C10" i="23" s="1"/>
  <c r="N7" i="39"/>
  <c r="P7" i="39" s="1"/>
  <c r="L7" i="39"/>
  <c r="C9" i="23" s="1"/>
  <c r="K7" i="39"/>
  <c r="B9" i="23" s="1"/>
  <c r="I7" i="39"/>
  <c r="C8" i="23" s="1"/>
  <c r="H7" i="39"/>
  <c r="B8" i="23" s="1"/>
  <c r="F7" i="39"/>
  <c r="C7" i="23" s="1"/>
  <c r="E7" i="39"/>
  <c r="G7" i="39" s="1"/>
  <c r="C7" i="39"/>
  <c r="C6" i="23" s="1"/>
  <c r="B7" i="39"/>
  <c r="B6" i="23" s="1"/>
  <c r="B10" i="23" l="1"/>
  <c r="D10" i="23" s="1"/>
  <c r="B7" i="23"/>
  <c r="B11" i="23"/>
  <c r="E11" i="23" s="1"/>
  <c r="B17" i="23"/>
  <c r="D17" i="42"/>
  <c r="AB7" i="48"/>
  <c r="E16" i="42"/>
  <c r="Y7" i="48"/>
  <c r="V7" i="48"/>
  <c r="S7" i="48"/>
  <c r="D9" i="42"/>
  <c r="P7" i="48"/>
  <c r="M7" i="48"/>
  <c r="E7" i="42"/>
  <c r="J7" i="48"/>
  <c r="E6" i="42"/>
  <c r="G7" i="48"/>
  <c r="D5" i="42"/>
  <c r="D7" i="48"/>
  <c r="AB7" i="39"/>
  <c r="V7" i="39"/>
  <c r="M7" i="39"/>
  <c r="J7" i="39"/>
  <c r="D7" i="39"/>
  <c r="E8" i="51"/>
  <c r="E17" i="23"/>
  <c r="E18" i="23"/>
  <c r="D17" i="23"/>
  <c r="D18" i="23"/>
  <c r="E16" i="23"/>
  <c r="D16" i="23"/>
  <c r="E7" i="23"/>
  <c r="E8" i="23"/>
  <c r="E9" i="23"/>
  <c r="E10" i="23"/>
  <c r="D7" i="23"/>
  <c r="D8" i="23"/>
  <c r="D9" i="23"/>
  <c r="D11" i="23"/>
  <c r="E6" i="23"/>
  <c r="D6" i="23"/>
  <c r="I20" i="25" l="1"/>
  <c r="H20" i="25"/>
  <c r="I19" i="25"/>
  <c r="H19" i="25"/>
  <c r="I18" i="25"/>
  <c r="H18" i="25"/>
  <c r="I13" i="25"/>
  <c r="H13" i="25"/>
  <c r="I12" i="25"/>
  <c r="H12" i="25"/>
  <c r="I11" i="25"/>
  <c r="H11" i="25"/>
  <c r="I10" i="25"/>
  <c r="H10" i="25"/>
  <c r="I9" i="25"/>
  <c r="H9" i="25"/>
  <c r="I8" i="25"/>
  <c r="H8" i="25"/>
</calcChain>
</file>

<file path=xl/sharedStrings.xml><?xml version="1.0" encoding="utf-8"?>
<sst xmlns="http://schemas.openxmlformats.org/spreadsheetml/2006/main" count="763" uniqueCount="76">
  <si>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</si>
  <si>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</si>
  <si>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</si>
  <si>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</si>
  <si>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</si>
  <si>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</si>
  <si>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</si>
  <si>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</si>
  <si>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</si>
  <si>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</si>
  <si>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</si>
  <si>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</si>
  <si>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</si>
  <si>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</si>
  <si>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</si>
  <si>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2020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</si>
  <si>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</si>
  <si>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</si>
  <si>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</si>
  <si>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</si>
  <si>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</si>
  <si>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</si>
  <si>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</si>
  <si>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</si>
  <si>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</si>
  <si>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</si>
  <si>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Чернігівською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</si>
  <si>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січень 2020 р.</t>
  </si>
  <si>
    <t>січень 2021 р.</t>
  </si>
  <si>
    <t xml:space="preserve">  1 лютого 2020 р.</t>
  </si>
  <si>
    <t xml:space="preserve">  1 лютого 2021 р.</t>
  </si>
  <si>
    <r>
      <t xml:space="preserve">    Надання послуг Чернігівською обласною службою зайнятості особам, що мають додаткові гарантії у сприянні працевлаштуванню у січні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</si>
  <si>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2021</t>
  </si>
  <si>
    <t>Всього по області</t>
  </si>
  <si>
    <t>Бахмацька районна філія</t>
  </si>
  <si>
    <t>Борзнянська районна філія</t>
  </si>
  <si>
    <t xml:space="preserve">Варвинська районна філія </t>
  </si>
  <si>
    <t>Городнянська районна філія</t>
  </si>
  <si>
    <t>Ічнянська районна філія</t>
  </si>
  <si>
    <t>Козелецька районна філія</t>
  </si>
  <si>
    <t>Коропська районна філія</t>
  </si>
  <si>
    <t>Корюківська районна філія</t>
  </si>
  <si>
    <t>Куликівська районна філія</t>
  </si>
  <si>
    <t>Менська районна філія</t>
  </si>
  <si>
    <t>Н.-Сіверська районна філія</t>
  </si>
  <si>
    <t>Носівська районна філія</t>
  </si>
  <si>
    <t>Ріпкинська районна філія</t>
  </si>
  <si>
    <t>Семенівська районна філія</t>
  </si>
  <si>
    <t>Сновська районна філія</t>
  </si>
  <si>
    <t>Сосницька районна філія</t>
  </si>
  <si>
    <t>Срібнянська районна філія</t>
  </si>
  <si>
    <t>Чернігівська районна філія</t>
  </si>
  <si>
    <t xml:space="preserve">Чернігівський МЦЗ </t>
  </si>
  <si>
    <t>Ніжинська міськрайонна філія</t>
  </si>
  <si>
    <t>Прилуцька міськрайонна філія</t>
  </si>
  <si>
    <r>
      <t xml:space="preserve">Надання послуг Чернігівською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</si>
  <si>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   Надання послуг Чернігівською обласною службою зайнятості                                                                               особам з інвалідністю у січні 2020-2021 рр.</t>
  </si>
  <si>
    <r>
      <t>Надання послуг Чернігівською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</si>
  <si>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Чернігівською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</si>
  <si>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Чернігівською обласною службою зайнятості </t>
  </si>
  <si>
    <t>Надання послуг Чернігівською обласною службою зайнятості  молоді у віці до 35 років
у січні 2020-2021 рр.</t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</si>
  <si>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</si>
  <si>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</si>
  <si>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</si>
  <si>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</si>
  <si>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</si>
  <si>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</si>
  <si>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>Надання послуг Чернігівською обласною службою зайнятості громадянам</t>
  </si>
  <si>
    <t>Надання послуг  Чернігівською обласною службою зайнятості  жінкам                                                                                                                                                                    у січні 2020-2021 рр.</t>
  </si>
  <si>
    <t>Надання послуг Чернігівською обласною службою зайнятості чоловікам                                                                                                                                                                    у січні 2020-2021 рр.</t>
  </si>
  <si>
    <t>Надання послуг  Чернігівською обласною службою зайнятості  особам з числа мешканців міських поселень                                                                                                                                                                    у січні 2020-2021 рр.</t>
  </si>
  <si>
    <t>Надання послуг Чернігівською обласною службою зайнятості особам з числа мешканців сільської місцевості                                                                                                                                                                    у січні 2020-2021 рр.</t>
  </si>
  <si>
    <t xml:space="preserve"> + (-)                            осіб</t>
  </si>
  <si>
    <t>Всього отримали роботу (у т.ч. до набуття статусу безробітного)</t>
  </si>
  <si>
    <r>
      <t xml:space="preserve">    Надання послуг Чернігівською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 2020-2021рр.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</si>
  <si>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Чернігівською обласною службою зайнятості особам з числа військовослужбовців, які брали участь в антитерористичній операції  (операції об'єднаних сил)                             у січні 2020-2021рр.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</si>
</sst>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45" fillId="0" borderId="0"/>
  </cellStyleXfs>
  <cellXfs count="109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3" fillId="0" borderId="6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12" fillId="0" borderId="0" xfId="7" applyFont="1" applyFill="1"/>
    <xf numFmtId="3" fontId="12" fillId="0" borderId="0" xfId="7" applyNumberFormat="1" applyFont="1" applyFill="1"/>
    <xf numFmtId="0" fontId="16" fillId="0" borderId="6" xfId="1" applyFont="1" applyFill="1" applyBorder="1" applyAlignment="1">
      <alignment horizontal="center" vertical="center"/>
    </xf>
    <xf numFmtId="0" fontId="28" fillId="0" borderId="0" xfId="8" applyFont="1" applyAlignment="1">
      <alignment vertical="center" wrapText="1"/>
    </xf>
    <xf numFmtId="0" fontId="28" fillId="0" borderId="0" xfId="7" applyFont="1"/>
    <xf numFmtId="165" fontId="28" fillId="0" borderId="0" xfId="8" applyNumberFormat="1" applyFont="1" applyAlignment="1">
      <alignment vertical="center" wrapText="1"/>
    </xf>
    <xf numFmtId="0" fontId="31" fillId="0" borderId="0" xfId="12" applyFont="1" applyFill="1" applyBorder="1" applyAlignment="1">
      <alignment vertical="top" wrapText="1"/>
    </xf>
    <xf numFmtId="0" fontId="22" fillId="0" borderId="0" xfId="12" applyFont="1" applyFill="1" applyBorder="1"/>
    <xf numFmtId="0" fontId="32" fillId="0" borderId="1" xfId="12" applyFont="1" applyFill="1" applyBorder="1" applyAlignment="1">
      <alignment horizontal="center" vertical="top"/>
    </xf>
    <xf numFmtId="0" fontId="32" fillId="0" borderId="0" xfId="12" applyFont="1" applyFill="1" applyBorder="1" applyAlignment="1">
      <alignment horizontal="center" vertical="top"/>
    </xf>
    <xf numFmtId="0" fontId="33" fillId="0" borderId="0" xfId="12" applyFont="1" applyFill="1" applyAlignment="1">
      <alignment vertical="top"/>
    </xf>
    <xf numFmtId="0" fontId="34" fillId="0" borderId="0" xfId="12" applyFont="1" applyFill="1" applyAlignment="1">
      <alignment horizontal="center" vertical="center" wrapText="1"/>
    </xf>
    <xf numFmtId="0" fontId="34" fillId="0" borderId="0" xfId="12" applyFont="1" applyFill="1" applyAlignment="1">
      <alignment vertical="center" wrapText="1"/>
    </xf>
    <xf numFmtId="3" fontId="29" fillId="0" borderId="6" xfId="12" applyNumberFormat="1" applyFont="1" applyFill="1" applyBorder="1" applyAlignment="1">
      <alignment horizontal="center" vertical="center"/>
    </xf>
    <xf numFmtId="3" fontId="29" fillId="0" borderId="0" xfId="12" applyNumberFormat="1" applyFont="1" applyFill="1" applyAlignment="1">
      <alignment vertical="center"/>
    </xf>
    <xf numFmtId="0" fontId="29" fillId="0" borderId="0" xfId="12" applyFont="1" applyFill="1" applyAlignment="1">
      <alignment vertical="center"/>
    </xf>
    <xf numFmtId="3" fontId="26" fillId="0" borderId="6" xfId="12" applyNumberFormat="1" applyFont="1" applyFill="1" applyBorder="1" applyAlignment="1">
      <alignment horizontal="center" vertical="center"/>
    </xf>
    <xf numFmtId="3" fontId="26" fillId="0" borderId="0" xfId="12" applyNumberFormat="1" applyFont="1" applyFill="1"/>
    <xf numFmtId="0" fontId="26" fillId="0" borderId="0" xfId="12" applyFont="1" applyFill="1"/>
    <xf numFmtId="0" fontId="26" fillId="0" borderId="0" xfId="12" applyFont="1" applyFill="1" applyAlignment="1">
      <alignment horizontal="center" vertical="top"/>
    </xf>
    <xf numFmtId="0" fontId="27" fillId="0" borderId="0" xfId="12" applyFont="1" applyFill="1"/>
    <xf numFmtId="0" fontId="25" fillId="0" borderId="0" xfId="12" applyFont="1" applyFill="1"/>
    <xf numFmtId="0" fontId="33" fillId="0" borderId="0" xfId="12" applyFont="1" applyFill="1"/>
    <xf numFmtId="0" fontId="25" fillId="0" borderId="0" xfId="14" applyFont="1" applyFill="1"/>
    <xf numFmtId="0" fontId="36" fillId="0" borderId="0" xfId="12" applyFont="1" applyFill="1"/>
    <xf numFmtId="0" fontId="23" fillId="0" borderId="0" xfId="14" applyFont="1" applyFill="1"/>
    <xf numFmtId="0" fontId="39" fillId="0" borderId="0" xfId="12" applyFont="1" applyFill="1" applyBorder="1"/>
    <xf numFmtId="0" fontId="40" fillId="0" borderId="6" xfId="12" applyFont="1" applyFill="1" applyBorder="1" applyAlignment="1">
      <alignment horizontal="center" wrapText="1"/>
    </xf>
    <xf numFmtId="1" fontId="40" fillId="0" borderId="6" xfId="12" applyNumberFormat="1" applyFont="1" applyFill="1" applyBorder="1" applyAlignment="1">
      <alignment horizontal="center" wrapText="1"/>
    </xf>
    <xf numFmtId="0" fontId="40" fillId="0" borderId="0" xfId="12" applyFont="1" applyFill="1" applyAlignment="1">
      <alignment vertical="center" wrapText="1"/>
    </xf>
    <xf numFmtId="0" fontId="20" fillId="0" borderId="1" xfId="12" applyFont="1" applyFill="1" applyBorder="1" applyAlignment="1">
      <alignment vertical="top"/>
    </xf>
    <xf numFmtId="3" fontId="13" fillId="0" borderId="6" xfId="13" applyNumberFormat="1" applyFont="1" applyFill="1" applyBorder="1" applyAlignment="1">
      <alignment horizontal="center" vertical="center"/>
    </xf>
    <xf numFmtId="1" fontId="8" fillId="0" borderId="0" xfId="16" applyNumberFormat="1" applyFont="1" applyAlignment="1" applyProtection="1">
      <alignment horizontal="right" vertical="top"/>
      <protection locked="0"/>
    </xf>
    <xf numFmtId="164" fontId="44" fillId="0" borderId="6" xfId="7" applyNumberFormat="1" applyFont="1" applyFill="1" applyBorder="1" applyAlignment="1">
      <alignment horizontal="center" vertical="center" wrapText="1"/>
    </xf>
    <xf numFmtId="3" fontId="44" fillId="0" borderId="6" xfId="7" applyNumberFormat="1" applyFont="1" applyFill="1" applyBorder="1" applyAlignment="1">
      <alignment horizontal="center" vertical="center" wrapText="1"/>
    </xf>
    <xf numFmtId="1" fontId="2" fillId="0" borderId="6" xfId="17" applyNumberFormat="1" applyFont="1" applyFill="1" applyBorder="1" applyAlignment="1" applyProtection="1">
      <alignment horizontal="left" vertical="center"/>
      <protection locked="0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13" applyFont="1" applyFill="1" applyBorder="1" applyAlignment="1">
      <alignment horizontal="left" vertical="center"/>
    </xf>
    <xf numFmtId="1" fontId="4" fillId="0" borderId="6" xfId="17" applyNumberFormat="1" applyFont="1" applyFill="1" applyBorder="1" applyAlignment="1" applyProtection="1">
      <alignment horizontal="left" vertical="center" wrapText="1"/>
      <protection locked="0"/>
    </xf>
    <xf numFmtId="1" fontId="13" fillId="0" borderId="6" xfId="17" applyNumberFormat="1" applyFont="1" applyFill="1" applyBorder="1" applyAlignment="1" applyProtection="1">
      <alignment horizontal="left" vertical="center" wrapText="1"/>
      <protection locked="0"/>
    </xf>
    <xf numFmtId="165" fontId="6" fillId="0" borderId="6" xfId="0" applyNumberFormat="1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165" fontId="13" fillId="0" borderId="6" xfId="0" applyNumberFormat="1" applyFont="1" applyFill="1" applyBorder="1" applyAlignment="1">
      <alignment horizontal="center" vertical="center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3" fontId="46" fillId="0" borderId="6" xfId="15" applyNumberFormat="1" applyFont="1" applyFill="1" applyBorder="1" applyAlignment="1">
      <alignment horizontal="center"/>
    </xf>
    <xf numFmtId="3" fontId="46" fillId="0" borderId="6" xfId="15" applyNumberFormat="1" applyFont="1" applyFill="1" applyBorder="1" applyAlignment="1">
      <alignment horizontal="center" vertical="center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" fillId="0" borderId="6" xfId="1" applyNumberFormat="1" applyFont="1" applyFill="1" applyBorder="1" applyAlignment="1">
      <alignment horizontal="center" vertical="center"/>
    </xf>
    <xf numFmtId="0" fontId="15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37" fillId="0" borderId="0" xfId="12" applyFont="1" applyFill="1" applyBorder="1" applyAlignment="1">
      <alignment horizontal="center" vertical="center" wrapText="1"/>
    </xf>
    <xf numFmtId="0" fontId="20" fillId="0" borderId="1" xfId="12" applyFont="1" applyFill="1" applyBorder="1" applyAlignment="1">
      <alignment horizontal="center" vertical="top"/>
    </xf>
    <xf numFmtId="0" fontId="19" fillId="0" borderId="6" xfId="12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49" fontId="35" fillId="0" borderId="6" xfId="12" applyNumberFormat="1" applyFont="1" applyFill="1" applyBorder="1" applyAlignment="1">
      <alignment horizontal="center" vertical="center" wrapText="1"/>
    </xf>
    <xf numFmtId="0" fontId="23" fillId="0" borderId="6" xfId="12" applyFont="1" applyFill="1" applyBorder="1" applyAlignment="1">
      <alignment horizontal="center" vertical="center" wrapText="1"/>
    </xf>
    <xf numFmtId="0" fontId="20" fillId="0" borderId="0" xfId="12" applyFont="1" applyFill="1" applyBorder="1" applyAlignment="1">
      <alignment horizontal="center" vertical="top"/>
    </xf>
    <xf numFmtId="0" fontId="29" fillId="0" borderId="3" xfId="12" applyFont="1" applyFill="1" applyBorder="1" applyAlignment="1">
      <alignment horizontal="center" vertical="center" wrapText="1"/>
    </xf>
    <xf numFmtId="0" fontId="29" fillId="0" borderId="11" xfId="12" applyFont="1" applyFill="1" applyBorder="1" applyAlignment="1">
      <alignment horizontal="center" vertical="center" wrapText="1"/>
    </xf>
    <xf numFmtId="0" fontId="29" fillId="0" borderId="4" xfId="12" applyFont="1" applyFill="1" applyBorder="1" applyAlignment="1">
      <alignment horizontal="center" vertical="center" wrapText="1"/>
    </xf>
    <xf numFmtId="0" fontId="20" fillId="0" borderId="1" xfId="12" applyFont="1" applyFill="1" applyBorder="1" applyAlignment="1">
      <alignment horizontal="right" vertical="top"/>
    </xf>
    <xf numFmtId="0" fontId="37" fillId="0" borderId="0" xfId="12" applyFont="1" applyFill="1" applyBorder="1" applyAlignment="1">
      <alignment horizontal="center" vertical="top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>
      <alignment horizontal="center" vertical="top" wrapText="1"/>
    </xf>
    <xf numFmtId="0" fontId="24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8" applyFont="1" applyFill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5" fillId="0" borderId="0" xfId="7" applyFont="1" applyFill="1" applyAlignment="1">
      <alignment horizontal="center" vertical="top" wrapText="1"/>
    </xf>
    <xf numFmtId="0" fontId="43" fillId="0" borderId="0" xfId="7" applyFont="1" applyFill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8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7"/>
    <cellStyle name="Обычный_12.01.2015" xfId="15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6"/>
    <cellStyle name="Обычный_Перевірка_Молодь_до 18 років" xfId="8"/>
    <cellStyle name="Обычный_Табл. 3.1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9;&#1083;&#1091;&#1075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луги"/>
      <sheetName val="Лист1"/>
      <sheetName val="Лист2"/>
      <sheetName val="Лист3"/>
    </sheetNames>
    <sheetDataSet>
      <sheetData sheetId="0">
        <row r="8">
          <cell r="B8">
            <v>2913</v>
          </cell>
          <cell r="C8">
            <v>991</v>
          </cell>
          <cell r="D8">
            <v>45</v>
          </cell>
          <cell r="E8">
            <v>18</v>
          </cell>
          <cell r="F8">
            <v>3</v>
          </cell>
          <cell r="G8">
            <v>669</v>
          </cell>
          <cell r="H8">
            <v>2804</v>
          </cell>
          <cell r="I8">
            <v>882</v>
          </cell>
          <cell r="J8">
            <v>833</v>
          </cell>
        </row>
        <row r="9">
          <cell r="B9">
            <v>2258</v>
          </cell>
          <cell r="C9">
            <v>440</v>
          </cell>
          <cell r="D9">
            <v>33</v>
          </cell>
          <cell r="E9">
            <v>1</v>
          </cell>
          <cell r="F9">
            <v>0</v>
          </cell>
          <cell r="G9">
            <v>175</v>
          </cell>
          <cell r="H9">
            <v>2213</v>
          </cell>
          <cell r="I9">
            <v>408</v>
          </cell>
          <cell r="J9">
            <v>390</v>
          </cell>
        </row>
        <row r="10">
          <cell r="B10">
            <v>1100</v>
          </cell>
          <cell r="C10">
            <v>379</v>
          </cell>
          <cell r="D10">
            <v>8</v>
          </cell>
          <cell r="E10">
            <v>2</v>
          </cell>
          <cell r="F10">
            <v>6</v>
          </cell>
          <cell r="G10">
            <v>195</v>
          </cell>
          <cell r="H10">
            <v>1058</v>
          </cell>
          <cell r="I10">
            <v>340</v>
          </cell>
          <cell r="J10">
            <v>273</v>
          </cell>
        </row>
        <row r="11">
          <cell r="B11">
            <v>1420</v>
          </cell>
          <cell r="C11">
            <v>694</v>
          </cell>
          <cell r="D11">
            <v>30</v>
          </cell>
          <cell r="E11">
            <v>0</v>
          </cell>
          <cell r="F11">
            <v>5</v>
          </cell>
          <cell r="G11">
            <v>366</v>
          </cell>
          <cell r="H11">
            <v>1349</v>
          </cell>
          <cell r="I11">
            <v>635</v>
          </cell>
          <cell r="J11">
            <v>436</v>
          </cell>
        </row>
        <row r="12">
          <cell r="B12">
            <v>1431</v>
          </cell>
          <cell r="C12">
            <v>518</v>
          </cell>
          <cell r="D12">
            <v>18</v>
          </cell>
          <cell r="E12">
            <v>1</v>
          </cell>
          <cell r="F12">
            <v>2</v>
          </cell>
          <cell r="G12">
            <v>231</v>
          </cell>
          <cell r="H12">
            <v>1388</v>
          </cell>
          <cell r="I12">
            <v>478</v>
          </cell>
          <cell r="J12">
            <v>451</v>
          </cell>
        </row>
        <row r="13">
          <cell r="B13">
            <v>1536</v>
          </cell>
          <cell r="C13">
            <v>525</v>
          </cell>
          <cell r="D13">
            <v>54</v>
          </cell>
          <cell r="E13">
            <v>0</v>
          </cell>
          <cell r="F13">
            <v>0</v>
          </cell>
          <cell r="G13">
            <v>252</v>
          </cell>
          <cell r="H13">
            <v>1461</v>
          </cell>
          <cell r="I13">
            <v>496</v>
          </cell>
          <cell r="J13">
            <v>405</v>
          </cell>
        </row>
        <row r="14">
          <cell r="B14">
            <v>403</v>
          </cell>
          <cell r="C14">
            <v>235</v>
          </cell>
          <cell r="D14">
            <v>2</v>
          </cell>
          <cell r="E14">
            <v>0</v>
          </cell>
          <cell r="F14">
            <v>0</v>
          </cell>
          <cell r="G14">
            <v>63</v>
          </cell>
          <cell r="H14">
            <v>390</v>
          </cell>
          <cell r="I14">
            <v>222</v>
          </cell>
          <cell r="J14">
            <v>194</v>
          </cell>
        </row>
        <row r="15">
          <cell r="B15">
            <v>1724</v>
          </cell>
          <cell r="C15">
            <v>423</v>
          </cell>
          <cell r="D15">
            <v>32</v>
          </cell>
          <cell r="E15">
            <v>3</v>
          </cell>
          <cell r="F15">
            <v>2</v>
          </cell>
          <cell r="G15">
            <v>168</v>
          </cell>
          <cell r="H15">
            <v>1674</v>
          </cell>
          <cell r="I15">
            <v>377</v>
          </cell>
          <cell r="J15">
            <v>308</v>
          </cell>
        </row>
        <row r="16">
          <cell r="B16">
            <v>1183</v>
          </cell>
          <cell r="C16">
            <v>323</v>
          </cell>
          <cell r="D16">
            <v>14</v>
          </cell>
          <cell r="E16">
            <v>1</v>
          </cell>
          <cell r="F16">
            <v>2</v>
          </cell>
          <cell r="G16">
            <v>223</v>
          </cell>
          <cell r="H16">
            <v>1155</v>
          </cell>
          <cell r="I16">
            <v>295</v>
          </cell>
          <cell r="J16">
            <v>273</v>
          </cell>
        </row>
        <row r="17">
          <cell r="B17">
            <v>1081</v>
          </cell>
          <cell r="C17">
            <v>577</v>
          </cell>
          <cell r="D17">
            <v>32</v>
          </cell>
          <cell r="E17">
            <v>0</v>
          </cell>
          <cell r="F17">
            <v>2</v>
          </cell>
          <cell r="G17">
            <v>246</v>
          </cell>
          <cell r="H17">
            <v>996</v>
          </cell>
          <cell r="I17">
            <v>526</v>
          </cell>
          <cell r="J17">
            <v>430</v>
          </cell>
        </row>
        <row r="18">
          <cell r="B18">
            <v>1448</v>
          </cell>
          <cell r="C18">
            <v>507</v>
          </cell>
          <cell r="D18">
            <v>30</v>
          </cell>
          <cell r="E18">
            <v>0</v>
          </cell>
          <cell r="F18">
            <v>0</v>
          </cell>
          <cell r="G18">
            <v>190</v>
          </cell>
          <cell r="H18">
            <v>1397</v>
          </cell>
          <cell r="I18">
            <v>459</v>
          </cell>
          <cell r="J18">
            <v>354</v>
          </cell>
        </row>
        <row r="19">
          <cell r="B19">
            <v>3162</v>
          </cell>
          <cell r="C19">
            <v>1068</v>
          </cell>
          <cell r="D19">
            <v>36</v>
          </cell>
          <cell r="E19">
            <v>0</v>
          </cell>
          <cell r="F19">
            <v>11</v>
          </cell>
          <cell r="G19">
            <v>514</v>
          </cell>
          <cell r="H19">
            <v>3016</v>
          </cell>
          <cell r="I19">
            <v>986</v>
          </cell>
          <cell r="J19">
            <v>923</v>
          </cell>
        </row>
        <row r="20">
          <cell r="B20">
            <v>844</v>
          </cell>
          <cell r="C20">
            <v>308</v>
          </cell>
          <cell r="D20">
            <v>55</v>
          </cell>
          <cell r="E20">
            <v>7</v>
          </cell>
          <cell r="F20">
            <v>2</v>
          </cell>
          <cell r="G20">
            <v>111</v>
          </cell>
          <cell r="H20">
            <v>772</v>
          </cell>
          <cell r="I20">
            <v>245</v>
          </cell>
          <cell r="J20">
            <v>206</v>
          </cell>
        </row>
        <row r="21">
          <cell r="B21">
            <v>905</v>
          </cell>
          <cell r="C21">
            <v>390</v>
          </cell>
          <cell r="D21">
            <v>34</v>
          </cell>
          <cell r="E21">
            <v>0</v>
          </cell>
          <cell r="F21">
            <v>3</v>
          </cell>
          <cell r="G21">
            <v>88</v>
          </cell>
          <cell r="H21">
            <v>822</v>
          </cell>
          <cell r="I21">
            <v>324</v>
          </cell>
          <cell r="J21">
            <v>299</v>
          </cell>
        </row>
        <row r="22">
          <cell r="B22">
            <v>491</v>
          </cell>
          <cell r="C22">
            <v>473</v>
          </cell>
          <cell r="D22">
            <v>14</v>
          </cell>
          <cell r="E22">
            <v>2</v>
          </cell>
          <cell r="F22">
            <v>2</v>
          </cell>
          <cell r="G22">
            <v>467</v>
          </cell>
          <cell r="H22">
            <v>449</v>
          </cell>
          <cell r="I22">
            <v>431</v>
          </cell>
          <cell r="J22">
            <v>372</v>
          </cell>
        </row>
        <row r="23">
          <cell r="B23">
            <v>958</v>
          </cell>
          <cell r="C23">
            <v>487</v>
          </cell>
          <cell r="D23">
            <v>13</v>
          </cell>
          <cell r="E23">
            <v>0</v>
          </cell>
          <cell r="F23">
            <v>0</v>
          </cell>
          <cell r="G23">
            <v>61</v>
          </cell>
          <cell r="H23">
            <v>926</v>
          </cell>
          <cell r="I23">
            <v>456</v>
          </cell>
          <cell r="J23">
            <v>377</v>
          </cell>
        </row>
        <row r="24">
          <cell r="B24">
            <v>1026</v>
          </cell>
          <cell r="C24">
            <v>410</v>
          </cell>
          <cell r="D24">
            <v>9</v>
          </cell>
          <cell r="E24">
            <v>0</v>
          </cell>
          <cell r="F24">
            <v>0</v>
          </cell>
          <cell r="G24">
            <v>75</v>
          </cell>
          <cell r="H24">
            <v>993</v>
          </cell>
          <cell r="I24">
            <v>378</v>
          </cell>
          <cell r="J24">
            <v>339</v>
          </cell>
        </row>
        <row r="25">
          <cell r="B25">
            <v>1433</v>
          </cell>
          <cell r="C25">
            <v>585</v>
          </cell>
          <cell r="D25">
            <v>23</v>
          </cell>
          <cell r="E25">
            <v>2</v>
          </cell>
          <cell r="F25">
            <v>3</v>
          </cell>
          <cell r="G25">
            <v>383</v>
          </cell>
          <cell r="H25">
            <v>1373</v>
          </cell>
          <cell r="I25">
            <v>535</v>
          </cell>
          <cell r="J25">
            <v>464</v>
          </cell>
        </row>
        <row r="26">
          <cell r="B26">
            <v>18247</v>
          </cell>
          <cell r="C26">
            <v>3870</v>
          </cell>
          <cell r="D26">
            <v>140</v>
          </cell>
          <cell r="E26">
            <v>8</v>
          </cell>
          <cell r="F26">
            <v>0</v>
          </cell>
          <cell r="G26">
            <v>671</v>
          </cell>
          <cell r="H26">
            <v>17765</v>
          </cell>
          <cell r="I26">
            <v>3449</v>
          </cell>
          <cell r="J26">
            <v>2857</v>
          </cell>
        </row>
        <row r="27">
          <cell r="B27">
            <v>7204</v>
          </cell>
          <cell r="C27">
            <v>1256</v>
          </cell>
          <cell r="D27">
            <v>104</v>
          </cell>
          <cell r="E27">
            <v>10</v>
          </cell>
          <cell r="F27">
            <v>8</v>
          </cell>
          <cell r="G27">
            <v>1098</v>
          </cell>
          <cell r="H27">
            <v>6999</v>
          </cell>
          <cell r="I27">
            <v>1120</v>
          </cell>
          <cell r="J27">
            <v>972</v>
          </cell>
        </row>
        <row r="28">
          <cell r="B28">
            <v>5028</v>
          </cell>
          <cell r="C28">
            <v>1169</v>
          </cell>
          <cell r="D28">
            <v>125</v>
          </cell>
          <cell r="E28">
            <v>2</v>
          </cell>
          <cell r="F28">
            <v>1</v>
          </cell>
          <cell r="G28">
            <v>1100</v>
          </cell>
          <cell r="H28">
            <v>4803</v>
          </cell>
          <cell r="I28">
            <v>1047</v>
          </cell>
          <cell r="J28">
            <v>890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E15" sqref="E15"/>
    </sheetView>
  </sheetViews>
  <sheetFormatPr defaultColWidth="8" defaultRowHeight="12.75" x14ac:dyDescent="0.2"/>
  <cols>
    <col min="1" max="1" width="61.28515625" style="2" customWidth="1"/>
    <col min="2" max="3" width="24.42578125" style="15" customWidth="1"/>
    <col min="4" max="5" width="11.5703125" style="2" customWidth="1"/>
    <col min="6" max="16384" width="8" style="2"/>
  </cols>
  <sheetData>
    <row r="1" spans="1:11" ht="78" customHeight="1" x14ac:dyDescent="0.2">
      <c r="A1" s="69" t="s">
        <v>26</v>
      </c>
      <c r="B1" s="69"/>
      <c r="C1" s="69"/>
      <c r="D1" s="69"/>
      <c r="E1" s="69"/>
    </row>
    <row r="2" spans="1:11" ht="17.25" customHeight="1" x14ac:dyDescent="0.2">
      <c r="A2" s="69"/>
      <c r="B2" s="69"/>
      <c r="C2" s="69"/>
      <c r="D2" s="69"/>
      <c r="E2" s="69"/>
    </row>
    <row r="3" spans="1:11" s="3" customFormat="1" ht="23.25" customHeight="1" x14ac:dyDescent="0.25">
      <c r="A3" s="74" t="s">
        <v>0</v>
      </c>
      <c r="B3" s="70" t="s">
        <v>27</v>
      </c>
      <c r="C3" s="70" t="s">
        <v>28</v>
      </c>
      <c r="D3" s="72" t="s">
        <v>1</v>
      </c>
      <c r="E3" s="73"/>
    </row>
    <row r="4" spans="1:11" s="3" customFormat="1" ht="27.75" customHeight="1" x14ac:dyDescent="0.25">
      <c r="A4" s="75"/>
      <c r="B4" s="71"/>
      <c r="C4" s="71"/>
      <c r="D4" s="4" t="s">
        <v>2</v>
      </c>
      <c r="E4" s="5" t="s">
        <v>72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1.5" customHeight="1" x14ac:dyDescent="0.25">
      <c r="A6" s="9" t="s">
        <v>61</v>
      </c>
      <c r="B6" s="58">
        <f>'2'!B7</f>
        <v>9700</v>
      </c>
      <c r="C6" s="58">
        <f>'2'!C7</f>
        <v>8092</v>
      </c>
      <c r="D6" s="48">
        <f>C6/B6%</f>
        <v>83.422680412371136</v>
      </c>
      <c r="E6" s="49">
        <f>C6-B6</f>
        <v>-1608</v>
      </c>
      <c r="K6" s="11"/>
    </row>
    <row r="7" spans="1:11" s="3" customFormat="1" ht="31.5" customHeight="1" x14ac:dyDescent="0.25">
      <c r="A7" s="9" t="s">
        <v>62</v>
      </c>
      <c r="B7" s="58">
        <f>'2'!E7</f>
        <v>3055</v>
      </c>
      <c r="C7" s="58">
        <f>'2'!F7</f>
        <v>2621</v>
      </c>
      <c r="D7" s="48">
        <f t="shared" ref="D7:D11" si="0">C7/B7%</f>
        <v>85.7937806873977</v>
      </c>
      <c r="E7" s="49">
        <f t="shared" ref="E7:E11" si="1">C7-B7</f>
        <v>-434</v>
      </c>
      <c r="K7" s="11"/>
    </row>
    <row r="8" spans="1:11" s="3" customFormat="1" ht="45" customHeight="1" x14ac:dyDescent="0.25">
      <c r="A8" s="12" t="s">
        <v>63</v>
      </c>
      <c r="B8" s="58">
        <f>'2'!H7</f>
        <v>131</v>
      </c>
      <c r="C8" s="58">
        <f>'2'!I7</f>
        <v>77</v>
      </c>
      <c r="D8" s="48">
        <f t="shared" si="0"/>
        <v>58.778625954198468</v>
      </c>
      <c r="E8" s="49">
        <f t="shared" si="1"/>
        <v>-54</v>
      </c>
      <c r="K8" s="11"/>
    </row>
    <row r="9" spans="1:11" s="3" customFormat="1" ht="35.25" customHeight="1" x14ac:dyDescent="0.25">
      <c r="A9" s="13" t="s">
        <v>64</v>
      </c>
      <c r="B9" s="58">
        <f>'2'!K7</f>
        <v>25</v>
      </c>
      <c r="C9" s="58">
        <f>'2'!L7</f>
        <v>5</v>
      </c>
      <c r="D9" s="48">
        <f t="shared" si="0"/>
        <v>20</v>
      </c>
      <c r="E9" s="49">
        <f t="shared" si="1"/>
        <v>-20</v>
      </c>
      <c r="K9" s="11"/>
    </row>
    <row r="10" spans="1:11" s="3" customFormat="1" ht="45.75" customHeight="1" x14ac:dyDescent="0.25">
      <c r="A10" s="13" t="s">
        <v>20</v>
      </c>
      <c r="B10" s="58">
        <f>'2'!N7</f>
        <v>31</v>
      </c>
      <c r="C10" s="58">
        <f>'2'!O7</f>
        <v>5</v>
      </c>
      <c r="D10" s="48">
        <f t="shared" si="0"/>
        <v>16.129032258064516</v>
      </c>
      <c r="E10" s="49">
        <f t="shared" si="1"/>
        <v>-26</v>
      </c>
      <c r="K10" s="11"/>
    </row>
    <row r="11" spans="1:11" s="3" customFormat="1" ht="55.5" customHeight="1" x14ac:dyDescent="0.25">
      <c r="A11" s="13" t="s">
        <v>65</v>
      </c>
      <c r="B11" s="58">
        <f>'2'!Q7</f>
        <v>1972</v>
      </c>
      <c r="C11" s="58">
        <f>'2'!R7</f>
        <v>1035</v>
      </c>
      <c r="D11" s="48">
        <f t="shared" si="0"/>
        <v>52.484787018255581</v>
      </c>
      <c r="E11" s="49">
        <f t="shared" si="1"/>
        <v>-937</v>
      </c>
      <c r="K11" s="11"/>
    </row>
    <row r="12" spans="1:11" s="3" customFormat="1" ht="12.75" customHeight="1" x14ac:dyDescent="0.25">
      <c r="A12" s="76" t="s">
        <v>4</v>
      </c>
      <c r="B12" s="77"/>
      <c r="C12" s="77"/>
      <c r="D12" s="77"/>
      <c r="E12" s="77"/>
      <c r="K12" s="11"/>
    </row>
    <row r="13" spans="1:11" s="3" customFormat="1" ht="15" customHeight="1" x14ac:dyDescent="0.25">
      <c r="A13" s="78"/>
      <c r="B13" s="79"/>
      <c r="C13" s="79"/>
      <c r="D13" s="79"/>
      <c r="E13" s="79"/>
      <c r="K13" s="11"/>
    </row>
    <row r="14" spans="1:11" s="3" customFormat="1" ht="24" customHeight="1" x14ac:dyDescent="0.25">
      <c r="A14" s="74" t="s">
        <v>0</v>
      </c>
      <c r="B14" s="80" t="s">
        <v>29</v>
      </c>
      <c r="C14" s="80" t="s">
        <v>30</v>
      </c>
      <c r="D14" s="72" t="s">
        <v>1</v>
      </c>
      <c r="E14" s="73"/>
      <c r="K14" s="11"/>
    </row>
    <row r="15" spans="1:11" ht="35.25" customHeight="1" x14ac:dyDescent="0.2">
      <c r="A15" s="75"/>
      <c r="B15" s="80"/>
      <c r="C15" s="80"/>
      <c r="D15" s="4" t="s">
        <v>2</v>
      </c>
      <c r="E15" s="5" t="s">
        <v>72</v>
      </c>
      <c r="K15" s="11"/>
    </row>
    <row r="16" spans="1:11" ht="24" customHeight="1" x14ac:dyDescent="0.2">
      <c r="A16" s="9" t="s">
        <v>61</v>
      </c>
      <c r="B16" s="59">
        <f>'2'!T7</f>
        <v>9232</v>
      </c>
      <c r="C16" s="59">
        <f>'2'!U7</f>
        <v>7754</v>
      </c>
      <c r="D16" s="48">
        <f t="shared" ref="D16:D18" si="2">C16/B16%</f>
        <v>83.990467937608329</v>
      </c>
      <c r="E16" s="49">
        <f t="shared" ref="E16:E18" si="3">C16-B16</f>
        <v>-1478</v>
      </c>
      <c r="K16" s="11"/>
    </row>
    <row r="17" spans="1:11" ht="25.5" customHeight="1" x14ac:dyDescent="0.2">
      <c r="A17" s="1" t="s">
        <v>62</v>
      </c>
      <c r="B17" s="59">
        <f>'2'!W7</f>
        <v>2639</v>
      </c>
      <c r="C17" s="59">
        <f>'2'!X7</f>
        <v>2322</v>
      </c>
      <c r="D17" s="48">
        <f t="shared" si="2"/>
        <v>87.98787419477074</v>
      </c>
      <c r="E17" s="49">
        <f t="shared" si="3"/>
        <v>-317</v>
      </c>
      <c r="K17" s="11"/>
    </row>
    <row r="18" spans="1:11" ht="33.75" customHeight="1" x14ac:dyDescent="0.2">
      <c r="A18" s="1" t="s">
        <v>66</v>
      </c>
      <c r="B18" s="59">
        <f>'2'!Z7</f>
        <v>2266</v>
      </c>
      <c r="C18" s="59">
        <f>'2'!AA7</f>
        <v>1967</v>
      </c>
      <c r="D18" s="48">
        <f t="shared" si="2"/>
        <v>86.804942630185352</v>
      </c>
      <c r="E18" s="49">
        <f t="shared" si="3"/>
        <v>-299</v>
      </c>
      <c r="K18" s="11"/>
    </row>
    <row r="19" spans="1:11" x14ac:dyDescent="0.2">
      <c r="C19" s="16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4"/>
  <sheetViews>
    <sheetView view="pageBreakPreview" zoomScale="87" zoomScaleNormal="75" zoomScaleSheetLayoutView="87" workbookViewId="0">
      <pane xSplit="1" ySplit="6" topLeftCell="N7" activePane="bottomRight" state="frozen"/>
      <selection activeCell="D5" sqref="D5:D10"/>
      <selection pane="topRight" activeCell="D5" sqref="D5:D10"/>
      <selection pane="bottomLeft" activeCell="D5" sqref="D5:D10"/>
      <selection pane="bottomRight" activeCell="U19" sqref="U19"/>
    </sheetView>
  </sheetViews>
  <sheetFormatPr defaultRowHeight="14.25" x14ac:dyDescent="0.2"/>
  <cols>
    <col min="1" max="1" width="29.140625" style="37" customWidth="1"/>
    <col min="2" max="2" width="10.28515625" style="37" customWidth="1"/>
    <col min="3" max="3" width="9.42578125" style="37" customWidth="1"/>
    <col min="4" max="4" width="8.28515625" style="37" customWidth="1"/>
    <col min="5" max="5" width="9.85546875" style="37" customWidth="1"/>
    <col min="6" max="6" width="10.140625" style="37" customWidth="1"/>
    <col min="7" max="7" width="7.42578125" style="37" customWidth="1"/>
    <col min="8" max="8" width="9.85546875" style="37" customWidth="1"/>
    <col min="9" max="9" width="10.140625" style="37" customWidth="1"/>
    <col min="10" max="10" width="7.42578125" style="37" customWidth="1"/>
    <col min="11" max="12" width="8.42578125" style="37" customWidth="1"/>
    <col min="13" max="13" width="9" style="37" customWidth="1"/>
    <col min="14" max="14" width="9.5703125" style="37" customWidth="1"/>
    <col min="15" max="15" width="8" style="37" customWidth="1"/>
    <col min="16" max="16" width="8.140625" style="37" customWidth="1"/>
    <col min="17" max="18" width="9.5703125" style="37" customWidth="1"/>
    <col min="19" max="19" width="8.140625" style="37" customWidth="1"/>
    <col min="20" max="20" width="10.5703125" style="37" customWidth="1"/>
    <col min="21" max="21" width="10.7109375" style="37" customWidth="1"/>
    <col min="22" max="22" width="8.140625" style="37" customWidth="1"/>
    <col min="23" max="23" width="8.28515625" style="37" customWidth="1"/>
    <col min="24" max="24" width="8.42578125" style="37" customWidth="1"/>
    <col min="25" max="25" width="8.28515625" style="37" customWidth="1"/>
    <col min="26" max="16384" width="9.140625" style="37"/>
  </cols>
  <sheetData>
    <row r="1" spans="1:32" s="22" customFormat="1" ht="54.75" customHeight="1" x14ac:dyDescent="0.35">
      <c r="B1" s="96" t="s">
        <v>60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21"/>
      <c r="O1" s="21"/>
      <c r="P1" s="21"/>
      <c r="Q1" s="21"/>
      <c r="R1" s="21"/>
      <c r="S1" s="21"/>
      <c r="T1" s="21"/>
      <c r="U1" s="21"/>
      <c r="V1" s="21"/>
      <c r="W1" s="21"/>
      <c r="X1" s="87"/>
      <c r="Y1" s="87"/>
      <c r="Z1" s="41"/>
      <c r="AB1" s="47" t="s">
        <v>14</v>
      </c>
    </row>
    <row r="2" spans="1:32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7</v>
      </c>
      <c r="N2" s="45"/>
      <c r="O2" s="23"/>
      <c r="P2" s="23"/>
      <c r="Q2" s="24"/>
      <c r="R2" s="24"/>
      <c r="S2" s="24"/>
      <c r="T2" s="24"/>
      <c r="U2" s="24"/>
      <c r="V2" s="24"/>
      <c r="X2" s="82"/>
      <c r="Y2" s="82"/>
      <c r="Z2" s="91" t="s">
        <v>7</v>
      </c>
      <c r="AA2" s="91"/>
    </row>
    <row r="3" spans="1:32" s="26" customFormat="1" ht="67.5" customHeight="1" x14ac:dyDescent="0.25">
      <c r="A3" s="83"/>
      <c r="B3" s="84" t="s">
        <v>21</v>
      </c>
      <c r="C3" s="84"/>
      <c r="D3" s="84"/>
      <c r="E3" s="84" t="s">
        <v>22</v>
      </c>
      <c r="F3" s="84"/>
      <c r="G3" s="84"/>
      <c r="H3" s="84" t="s">
        <v>73</v>
      </c>
      <c r="I3" s="84"/>
      <c r="J3" s="84"/>
      <c r="K3" s="84" t="s">
        <v>9</v>
      </c>
      <c r="L3" s="84"/>
      <c r="M3" s="84"/>
      <c r="N3" s="84" t="s">
        <v>10</v>
      </c>
      <c r="O3" s="84"/>
      <c r="P3" s="84"/>
      <c r="Q3" s="88" t="s">
        <v>8</v>
      </c>
      <c r="R3" s="89"/>
      <c r="S3" s="90"/>
      <c r="T3" s="84" t="s">
        <v>16</v>
      </c>
      <c r="U3" s="84"/>
      <c r="V3" s="84"/>
      <c r="W3" s="84" t="s">
        <v>11</v>
      </c>
      <c r="X3" s="84"/>
      <c r="Y3" s="84"/>
      <c r="Z3" s="84" t="s">
        <v>12</v>
      </c>
      <c r="AA3" s="84"/>
      <c r="AB3" s="84"/>
    </row>
    <row r="4" spans="1:32" s="27" customFormat="1" ht="19.5" customHeight="1" x14ac:dyDescent="0.25">
      <c r="A4" s="83"/>
      <c r="B4" s="85" t="s">
        <v>15</v>
      </c>
      <c r="C4" s="85" t="s">
        <v>32</v>
      </c>
      <c r="D4" s="86" t="s">
        <v>2</v>
      </c>
      <c r="E4" s="85" t="s">
        <v>15</v>
      </c>
      <c r="F4" s="85" t="s">
        <v>32</v>
      </c>
      <c r="G4" s="86" t="s">
        <v>2</v>
      </c>
      <c r="H4" s="85" t="s">
        <v>15</v>
      </c>
      <c r="I4" s="85" t="s">
        <v>32</v>
      </c>
      <c r="J4" s="86" t="s">
        <v>2</v>
      </c>
      <c r="K4" s="85" t="s">
        <v>15</v>
      </c>
      <c r="L4" s="85" t="s">
        <v>32</v>
      </c>
      <c r="M4" s="86" t="s">
        <v>2</v>
      </c>
      <c r="N4" s="85" t="s">
        <v>15</v>
      </c>
      <c r="O4" s="85" t="s">
        <v>32</v>
      </c>
      <c r="P4" s="86" t="s">
        <v>2</v>
      </c>
      <c r="Q4" s="85" t="s">
        <v>15</v>
      </c>
      <c r="R4" s="85" t="s">
        <v>32</v>
      </c>
      <c r="S4" s="86" t="s">
        <v>2</v>
      </c>
      <c r="T4" s="85" t="s">
        <v>15</v>
      </c>
      <c r="U4" s="85" t="s">
        <v>32</v>
      </c>
      <c r="V4" s="86" t="s">
        <v>2</v>
      </c>
      <c r="W4" s="85" t="s">
        <v>15</v>
      </c>
      <c r="X4" s="85" t="s">
        <v>32</v>
      </c>
      <c r="Y4" s="86" t="s">
        <v>2</v>
      </c>
      <c r="Z4" s="85" t="s">
        <v>15</v>
      </c>
      <c r="AA4" s="85" t="s">
        <v>32</v>
      </c>
      <c r="AB4" s="86" t="s">
        <v>2</v>
      </c>
    </row>
    <row r="5" spans="1:32" s="27" customFormat="1" ht="6" customHeight="1" x14ac:dyDescent="0.25">
      <c r="A5" s="83"/>
      <c r="B5" s="85"/>
      <c r="C5" s="85"/>
      <c r="D5" s="86"/>
      <c r="E5" s="85"/>
      <c r="F5" s="85"/>
      <c r="G5" s="86"/>
      <c r="H5" s="85"/>
      <c r="I5" s="85"/>
      <c r="J5" s="86"/>
      <c r="K5" s="85"/>
      <c r="L5" s="85"/>
      <c r="M5" s="86"/>
      <c r="N5" s="85"/>
      <c r="O5" s="85"/>
      <c r="P5" s="86"/>
      <c r="Q5" s="85"/>
      <c r="R5" s="85"/>
      <c r="S5" s="86"/>
      <c r="T5" s="85"/>
      <c r="U5" s="85"/>
      <c r="V5" s="86"/>
      <c r="W5" s="85"/>
      <c r="X5" s="85"/>
      <c r="Y5" s="86"/>
      <c r="Z5" s="85"/>
      <c r="AA5" s="85"/>
      <c r="AB5" s="86"/>
    </row>
    <row r="6" spans="1:32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19</v>
      </c>
      <c r="U6" s="43">
        <v>20</v>
      </c>
      <c r="V6" s="43">
        <v>21</v>
      </c>
      <c r="W6" s="43">
        <v>22</v>
      </c>
      <c r="X6" s="43">
        <v>23</v>
      </c>
      <c r="Y6" s="43">
        <v>24</v>
      </c>
      <c r="Z6" s="43">
        <v>25</v>
      </c>
      <c r="AA6" s="43">
        <v>26</v>
      </c>
      <c r="AB6" s="43">
        <v>27</v>
      </c>
    </row>
    <row r="7" spans="1:32" s="30" customFormat="1" ht="18" customHeight="1" x14ac:dyDescent="0.25">
      <c r="A7" s="50" t="s">
        <v>33</v>
      </c>
      <c r="B7" s="28">
        <f>SUM(B8:B28)</f>
        <v>19268</v>
      </c>
      <c r="C7" s="28">
        <f>SUM(C8:C28)</f>
        <v>18177</v>
      </c>
      <c r="D7" s="56">
        <f>IF(B7=0,0,C7/B7)*100</f>
        <v>94.337762092588747</v>
      </c>
      <c r="E7" s="28">
        <f>SUM(E8:E28)</f>
        <v>3584</v>
      </c>
      <c r="F7" s="28">
        <f>SUM(F8:F28)</f>
        <v>4183</v>
      </c>
      <c r="G7" s="56">
        <f>IF(E7=0,0,F7/E7)*100</f>
        <v>116.71316964285714</v>
      </c>
      <c r="H7" s="28">
        <f>SUM(H8:H28)</f>
        <v>572</v>
      </c>
      <c r="I7" s="28">
        <f>SUM(I8:I28)</f>
        <v>211</v>
      </c>
      <c r="J7" s="56">
        <f>IF(H7=0,0,I7/H7)*100</f>
        <v>36.888111888111894</v>
      </c>
      <c r="K7" s="28">
        <f>SUM(K8:K28)</f>
        <v>42</v>
      </c>
      <c r="L7" s="28">
        <f>SUM(L8:L28)</f>
        <v>16</v>
      </c>
      <c r="M7" s="56">
        <f>IF(K7=0,0,L7/K7)*100</f>
        <v>38.095238095238095</v>
      </c>
      <c r="N7" s="28">
        <f>SUM(N8:N28)</f>
        <v>34</v>
      </c>
      <c r="O7" s="28">
        <f>SUM(O8:O28)</f>
        <v>14</v>
      </c>
      <c r="P7" s="56">
        <f>IF(N7=0,0,O7/N7)*100</f>
        <v>41.17647058823529</v>
      </c>
      <c r="Q7" s="28">
        <f>SUM(Q8:Q28)</f>
        <v>2639</v>
      </c>
      <c r="R7" s="28">
        <f>SUM(R8:R28)</f>
        <v>1998</v>
      </c>
      <c r="S7" s="56">
        <f>IF(Q7=0,0,R7/Q7)*100</f>
        <v>75.71049640015157</v>
      </c>
      <c r="T7" s="28">
        <f>SUM(T8:T28)</f>
        <v>18563</v>
      </c>
      <c r="U7" s="28">
        <f>SUM(U8:U28)</f>
        <v>17597</v>
      </c>
      <c r="V7" s="56">
        <f>IF(T7=0,0,U7/T7)*100</f>
        <v>94.796099768356413</v>
      </c>
      <c r="W7" s="28">
        <f>SUM(W8:W28)</f>
        <v>3134</v>
      </c>
      <c r="X7" s="28">
        <f>SUM(X8:X28)</f>
        <v>3736</v>
      </c>
      <c r="Y7" s="56">
        <f>IF(W7=0,0,X7/W7)*100</f>
        <v>119.20867900446714</v>
      </c>
      <c r="Z7" s="28">
        <f>SUM(Z8:Z28)</f>
        <v>2587</v>
      </c>
      <c r="AA7" s="28">
        <f>SUM(AA8:AA28)</f>
        <v>3136</v>
      </c>
      <c r="AB7" s="56">
        <f>IF(Z7=0,0,AA7/Z7)*100</f>
        <v>121.22149207576342</v>
      </c>
      <c r="AC7" s="29"/>
      <c r="AF7" s="33"/>
    </row>
    <row r="8" spans="1:32" s="33" customFormat="1" ht="18" customHeight="1" x14ac:dyDescent="0.25">
      <c r="A8" s="51" t="s">
        <v>34</v>
      </c>
      <c r="B8" s="31">
        <v>1052</v>
      </c>
      <c r="C8" s="31">
        <v>956</v>
      </c>
      <c r="D8" s="57">
        <f t="shared" ref="D8:D28" si="0">IF(B8=0,0,C8/B8)*100</f>
        <v>90.874524714828894</v>
      </c>
      <c r="E8" s="31">
        <v>235</v>
      </c>
      <c r="F8" s="31">
        <v>258</v>
      </c>
      <c r="G8" s="57">
        <f t="shared" ref="G8:G28" si="1">IF(E8=0,0,F8/E8)*100</f>
        <v>109.78723404255319</v>
      </c>
      <c r="H8" s="31">
        <v>36</v>
      </c>
      <c r="I8" s="31">
        <v>13</v>
      </c>
      <c r="J8" s="57">
        <f t="shared" ref="J8:J28" si="2">IF(H8=0,0,I8/H8)*100</f>
        <v>36.111111111111107</v>
      </c>
      <c r="K8" s="31">
        <v>4</v>
      </c>
      <c r="L8" s="31">
        <v>5</v>
      </c>
      <c r="M8" s="57">
        <f t="shared" ref="M8:M28" si="3">IF(K8=0,0,L8/K8)*100</f>
        <v>125</v>
      </c>
      <c r="N8" s="31">
        <v>1</v>
      </c>
      <c r="O8" s="31">
        <v>1</v>
      </c>
      <c r="P8" s="57">
        <f t="shared" ref="P8:P28" si="4">IF(N8=0,0,O8/N8)*100</f>
        <v>100</v>
      </c>
      <c r="Q8" s="31">
        <v>201</v>
      </c>
      <c r="R8" s="46">
        <v>177</v>
      </c>
      <c r="S8" s="57">
        <f t="shared" ref="S8:S28" si="5">IF(Q8=0,0,R8/Q8)*100</f>
        <v>88.059701492537314</v>
      </c>
      <c r="T8" s="31">
        <v>1008</v>
      </c>
      <c r="U8" s="46">
        <v>930</v>
      </c>
      <c r="V8" s="57">
        <f t="shared" ref="V8:V28" si="6">IF(T8=0,0,U8/T8)*100</f>
        <v>92.261904761904773</v>
      </c>
      <c r="W8" s="31">
        <v>190</v>
      </c>
      <c r="X8" s="46">
        <v>232</v>
      </c>
      <c r="Y8" s="57">
        <f t="shared" ref="Y8:Y28" si="7">IF(W8=0,0,X8/W8)*100</f>
        <v>122.10526315789474</v>
      </c>
      <c r="Z8" s="31">
        <v>166</v>
      </c>
      <c r="AA8" s="46">
        <v>213</v>
      </c>
      <c r="AB8" s="57">
        <f t="shared" ref="AB8:AB28" si="8">IF(Z8=0,0,AA8/Z8)*100</f>
        <v>128.31325301204819</v>
      </c>
      <c r="AC8" s="29"/>
      <c r="AD8" s="32"/>
    </row>
    <row r="9" spans="1:32" s="34" customFormat="1" ht="18" customHeight="1" x14ac:dyDescent="0.25">
      <c r="A9" s="52" t="s">
        <v>35</v>
      </c>
      <c r="B9" s="31">
        <v>718</v>
      </c>
      <c r="C9" s="31">
        <v>694</v>
      </c>
      <c r="D9" s="57">
        <f t="shared" si="0"/>
        <v>96.657381615598879</v>
      </c>
      <c r="E9" s="31">
        <v>84</v>
      </c>
      <c r="F9" s="31">
        <v>103</v>
      </c>
      <c r="G9" s="57">
        <f t="shared" si="1"/>
        <v>122.61904761904762</v>
      </c>
      <c r="H9" s="31">
        <v>10</v>
      </c>
      <c r="I9" s="31">
        <v>9</v>
      </c>
      <c r="J9" s="57">
        <f t="shared" si="2"/>
        <v>90</v>
      </c>
      <c r="K9" s="31">
        <v>1</v>
      </c>
      <c r="L9" s="31">
        <v>0</v>
      </c>
      <c r="M9" s="57">
        <f t="shared" si="3"/>
        <v>0</v>
      </c>
      <c r="N9" s="31">
        <v>0</v>
      </c>
      <c r="O9" s="31">
        <v>0</v>
      </c>
      <c r="P9" s="57">
        <f t="shared" si="4"/>
        <v>0</v>
      </c>
      <c r="Q9" s="31">
        <v>63</v>
      </c>
      <c r="R9" s="46">
        <v>41</v>
      </c>
      <c r="S9" s="57">
        <f t="shared" si="5"/>
        <v>65.079365079365076</v>
      </c>
      <c r="T9" s="31">
        <v>707</v>
      </c>
      <c r="U9" s="46">
        <v>679</v>
      </c>
      <c r="V9" s="57">
        <f t="shared" si="6"/>
        <v>96.039603960396036</v>
      </c>
      <c r="W9" s="31">
        <v>78</v>
      </c>
      <c r="X9" s="46">
        <v>93</v>
      </c>
      <c r="Y9" s="57">
        <f t="shared" si="7"/>
        <v>119.23076923076923</v>
      </c>
      <c r="Z9" s="31">
        <v>68</v>
      </c>
      <c r="AA9" s="46">
        <v>89</v>
      </c>
      <c r="AB9" s="57">
        <f t="shared" si="8"/>
        <v>130.88235294117646</v>
      </c>
      <c r="AC9" s="29"/>
      <c r="AD9" s="32"/>
    </row>
    <row r="10" spans="1:32" s="33" customFormat="1" ht="18" customHeight="1" x14ac:dyDescent="0.25">
      <c r="A10" s="52" t="s">
        <v>36</v>
      </c>
      <c r="B10" s="31">
        <v>416</v>
      </c>
      <c r="C10" s="31">
        <v>379</v>
      </c>
      <c r="D10" s="57">
        <f t="shared" si="0"/>
        <v>91.105769230769226</v>
      </c>
      <c r="E10" s="31">
        <v>99</v>
      </c>
      <c r="F10" s="31">
        <v>91</v>
      </c>
      <c r="G10" s="57">
        <f t="shared" si="1"/>
        <v>91.919191919191917</v>
      </c>
      <c r="H10" s="31">
        <v>7</v>
      </c>
      <c r="I10" s="31">
        <v>1</v>
      </c>
      <c r="J10" s="57">
        <f t="shared" si="2"/>
        <v>14.285714285714285</v>
      </c>
      <c r="K10" s="31">
        <v>2</v>
      </c>
      <c r="L10" s="31">
        <v>0</v>
      </c>
      <c r="M10" s="57">
        <f t="shared" si="3"/>
        <v>0</v>
      </c>
      <c r="N10" s="31">
        <v>1</v>
      </c>
      <c r="O10" s="31">
        <v>2</v>
      </c>
      <c r="P10" s="57">
        <f t="shared" si="4"/>
        <v>200</v>
      </c>
      <c r="Q10" s="31">
        <v>85</v>
      </c>
      <c r="R10" s="46">
        <v>49</v>
      </c>
      <c r="S10" s="57">
        <f t="shared" si="5"/>
        <v>57.647058823529406</v>
      </c>
      <c r="T10" s="31">
        <v>404</v>
      </c>
      <c r="U10" s="46">
        <v>370</v>
      </c>
      <c r="V10" s="57">
        <f t="shared" si="6"/>
        <v>91.584158415841586</v>
      </c>
      <c r="W10" s="31">
        <v>92</v>
      </c>
      <c r="X10" s="46">
        <v>83</v>
      </c>
      <c r="Y10" s="57">
        <f t="shared" si="7"/>
        <v>90.217391304347828</v>
      </c>
      <c r="Z10" s="31">
        <v>76</v>
      </c>
      <c r="AA10" s="46">
        <v>64</v>
      </c>
      <c r="AB10" s="57">
        <f t="shared" si="8"/>
        <v>84.210526315789465</v>
      </c>
      <c r="AC10" s="29"/>
      <c r="AD10" s="32"/>
    </row>
    <row r="11" spans="1:32" s="33" customFormat="1" ht="18" customHeight="1" x14ac:dyDescent="0.25">
      <c r="A11" s="52" t="s">
        <v>37</v>
      </c>
      <c r="B11" s="31">
        <v>420</v>
      </c>
      <c r="C11" s="31">
        <v>400</v>
      </c>
      <c r="D11" s="57">
        <f t="shared" si="0"/>
        <v>95.238095238095227</v>
      </c>
      <c r="E11" s="31">
        <v>140</v>
      </c>
      <c r="F11" s="31">
        <v>169</v>
      </c>
      <c r="G11" s="57">
        <f t="shared" si="1"/>
        <v>120.71428571428571</v>
      </c>
      <c r="H11" s="31">
        <v>22</v>
      </c>
      <c r="I11" s="31">
        <v>9</v>
      </c>
      <c r="J11" s="57">
        <f t="shared" si="2"/>
        <v>40.909090909090914</v>
      </c>
      <c r="K11" s="31">
        <v>1</v>
      </c>
      <c r="L11" s="31">
        <v>0</v>
      </c>
      <c r="M11" s="57">
        <f t="shared" si="3"/>
        <v>0</v>
      </c>
      <c r="N11" s="31">
        <v>0</v>
      </c>
      <c r="O11" s="31">
        <v>0</v>
      </c>
      <c r="P11" s="57">
        <f t="shared" si="4"/>
        <v>0</v>
      </c>
      <c r="Q11" s="31">
        <v>103</v>
      </c>
      <c r="R11" s="46">
        <v>102</v>
      </c>
      <c r="S11" s="57">
        <f t="shared" si="5"/>
        <v>99.029126213592235</v>
      </c>
      <c r="T11" s="31">
        <v>401</v>
      </c>
      <c r="U11" s="46">
        <v>376</v>
      </c>
      <c r="V11" s="57">
        <f t="shared" si="6"/>
        <v>93.765586034912715</v>
      </c>
      <c r="W11" s="31">
        <v>124</v>
      </c>
      <c r="X11" s="46">
        <v>150</v>
      </c>
      <c r="Y11" s="57">
        <f t="shared" si="7"/>
        <v>120.96774193548387</v>
      </c>
      <c r="Z11" s="31">
        <v>85</v>
      </c>
      <c r="AA11" s="46">
        <v>98</v>
      </c>
      <c r="AB11" s="57">
        <f t="shared" si="8"/>
        <v>115.29411764705881</v>
      </c>
      <c r="AC11" s="29"/>
      <c r="AD11" s="32"/>
    </row>
    <row r="12" spans="1:32" s="33" customFormat="1" ht="18" customHeight="1" x14ac:dyDescent="0.25">
      <c r="A12" s="52" t="s">
        <v>38</v>
      </c>
      <c r="B12" s="31">
        <v>528</v>
      </c>
      <c r="C12" s="31">
        <v>462</v>
      </c>
      <c r="D12" s="57">
        <f t="shared" si="0"/>
        <v>87.5</v>
      </c>
      <c r="E12" s="31">
        <v>132</v>
      </c>
      <c r="F12" s="31">
        <v>127</v>
      </c>
      <c r="G12" s="57">
        <f t="shared" si="1"/>
        <v>96.212121212121218</v>
      </c>
      <c r="H12" s="31">
        <v>15</v>
      </c>
      <c r="I12" s="31">
        <v>4</v>
      </c>
      <c r="J12" s="57">
        <f t="shared" si="2"/>
        <v>26.666666666666668</v>
      </c>
      <c r="K12" s="31">
        <v>1</v>
      </c>
      <c r="L12" s="31">
        <v>0</v>
      </c>
      <c r="M12" s="57">
        <f t="shared" si="3"/>
        <v>0</v>
      </c>
      <c r="N12" s="31">
        <v>0</v>
      </c>
      <c r="O12" s="31">
        <v>0</v>
      </c>
      <c r="P12" s="57">
        <f t="shared" si="4"/>
        <v>0</v>
      </c>
      <c r="Q12" s="31">
        <v>95</v>
      </c>
      <c r="R12" s="46">
        <v>63</v>
      </c>
      <c r="S12" s="57">
        <f t="shared" si="5"/>
        <v>66.315789473684205</v>
      </c>
      <c r="T12" s="31">
        <v>507</v>
      </c>
      <c r="U12" s="46">
        <v>449</v>
      </c>
      <c r="V12" s="57">
        <f t="shared" si="6"/>
        <v>88.560157790927022</v>
      </c>
      <c r="W12" s="31">
        <v>121</v>
      </c>
      <c r="X12" s="46">
        <v>116</v>
      </c>
      <c r="Y12" s="57">
        <f t="shared" si="7"/>
        <v>95.867768595041326</v>
      </c>
      <c r="Z12" s="31">
        <v>107</v>
      </c>
      <c r="AA12" s="46">
        <v>105</v>
      </c>
      <c r="AB12" s="57">
        <f t="shared" si="8"/>
        <v>98.130841121495322</v>
      </c>
      <c r="AC12" s="29"/>
      <c r="AD12" s="32"/>
    </row>
    <row r="13" spans="1:32" s="33" customFormat="1" ht="18" customHeight="1" x14ac:dyDescent="0.25">
      <c r="A13" s="52" t="s">
        <v>39</v>
      </c>
      <c r="B13" s="31">
        <v>500</v>
      </c>
      <c r="C13" s="31">
        <v>472</v>
      </c>
      <c r="D13" s="57">
        <f t="shared" si="0"/>
        <v>94.399999999999991</v>
      </c>
      <c r="E13" s="31">
        <v>107</v>
      </c>
      <c r="F13" s="31">
        <v>128</v>
      </c>
      <c r="G13" s="57">
        <f t="shared" si="1"/>
        <v>119.62616822429905</v>
      </c>
      <c r="H13" s="31">
        <v>25</v>
      </c>
      <c r="I13" s="31">
        <v>13</v>
      </c>
      <c r="J13" s="57">
        <f t="shared" si="2"/>
        <v>52</v>
      </c>
      <c r="K13" s="31">
        <v>2</v>
      </c>
      <c r="L13" s="31">
        <v>0</v>
      </c>
      <c r="M13" s="57">
        <f t="shared" si="3"/>
        <v>0</v>
      </c>
      <c r="N13" s="31">
        <v>0</v>
      </c>
      <c r="O13" s="31">
        <v>0</v>
      </c>
      <c r="P13" s="57">
        <f t="shared" si="4"/>
        <v>0</v>
      </c>
      <c r="Q13" s="31">
        <v>70</v>
      </c>
      <c r="R13" s="46">
        <v>55</v>
      </c>
      <c r="S13" s="57">
        <f t="shared" si="5"/>
        <v>78.571428571428569</v>
      </c>
      <c r="T13" s="31">
        <v>470</v>
      </c>
      <c r="U13" s="46">
        <v>449</v>
      </c>
      <c r="V13" s="57">
        <f t="shared" si="6"/>
        <v>95.531914893617014</v>
      </c>
      <c r="W13" s="31">
        <v>99</v>
      </c>
      <c r="X13" s="46">
        <v>118</v>
      </c>
      <c r="Y13" s="57">
        <f t="shared" si="7"/>
        <v>119.19191919191918</v>
      </c>
      <c r="Z13" s="31">
        <v>82</v>
      </c>
      <c r="AA13" s="46">
        <v>95</v>
      </c>
      <c r="AB13" s="57">
        <f t="shared" si="8"/>
        <v>115.85365853658536</v>
      </c>
      <c r="AC13" s="29"/>
      <c r="AD13" s="32"/>
    </row>
    <row r="14" spans="1:32" s="33" customFormat="1" ht="18" customHeight="1" x14ac:dyDescent="0.25">
      <c r="A14" s="52" t="s">
        <v>40</v>
      </c>
      <c r="B14" s="31">
        <v>90</v>
      </c>
      <c r="C14" s="31">
        <v>86</v>
      </c>
      <c r="D14" s="57">
        <f t="shared" si="0"/>
        <v>95.555555555555557</v>
      </c>
      <c r="E14" s="31">
        <v>37</v>
      </c>
      <c r="F14" s="31">
        <v>40</v>
      </c>
      <c r="G14" s="57">
        <f t="shared" si="1"/>
        <v>108.10810810810811</v>
      </c>
      <c r="H14" s="31">
        <v>5</v>
      </c>
      <c r="I14" s="31">
        <v>0</v>
      </c>
      <c r="J14" s="57">
        <f t="shared" si="2"/>
        <v>0</v>
      </c>
      <c r="K14" s="31">
        <v>0</v>
      </c>
      <c r="L14" s="31">
        <v>0</v>
      </c>
      <c r="M14" s="57">
        <f t="shared" si="3"/>
        <v>0</v>
      </c>
      <c r="N14" s="31">
        <v>2</v>
      </c>
      <c r="O14" s="31">
        <v>0</v>
      </c>
      <c r="P14" s="57">
        <f t="shared" si="4"/>
        <v>0</v>
      </c>
      <c r="Q14" s="31">
        <v>28</v>
      </c>
      <c r="R14" s="46">
        <v>8</v>
      </c>
      <c r="S14" s="57">
        <f t="shared" si="5"/>
        <v>28.571428571428569</v>
      </c>
      <c r="T14" s="31">
        <v>83</v>
      </c>
      <c r="U14" s="46">
        <v>86</v>
      </c>
      <c r="V14" s="57">
        <f t="shared" si="6"/>
        <v>103.6144578313253</v>
      </c>
      <c r="W14" s="31">
        <v>34</v>
      </c>
      <c r="X14" s="46">
        <v>40</v>
      </c>
      <c r="Y14" s="57">
        <f t="shared" si="7"/>
        <v>117.64705882352942</v>
      </c>
      <c r="Z14" s="31">
        <v>28</v>
      </c>
      <c r="AA14" s="46">
        <v>35</v>
      </c>
      <c r="AB14" s="57">
        <f t="shared" si="8"/>
        <v>125</v>
      </c>
      <c r="AC14" s="29"/>
      <c r="AD14" s="32"/>
    </row>
    <row r="15" spans="1:32" s="33" customFormat="1" ht="18" customHeight="1" x14ac:dyDescent="0.25">
      <c r="A15" s="52" t="s">
        <v>41</v>
      </c>
      <c r="B15" s="31">
        <v>575</v>
      </c>
      <c r="C15" s="31">
        <v>541</v>
      </c>
      <c r="D15" s="57">
        <f t="shared" si="0"/>
        <v>94.086956521739125</v>
      </c>
      <c r="E15" s="31">
        <v>171</v>
      </c>
      <c r="F15" s="31">
        <v>117</v>
      </c>
      <c r="G15" s="57">
        <f t="shared" si="1"/>
        <v>68.421052631578945</v>
      </c>
      <c r="H15" s="31">
        <v>21</v>
      </c>
      <c r="I15" s="31">
        <v>15</v>
      </c>
      <c r="J15" s="57">
        <f t="shared" si="2"/>
        <v>71.428571428571431</v>
      </c>
      <c r="K15" s="31">
        <v>1</v>
      </c>
      <c r="L15" s="31">
        <v>3</v>
      </c>
      <c r="M15" s="57">
        <f t="shared" si="3"/>
        <v>300</v>
      </c>
      <c r="N15" s="31">
        <v>1</v>
      </c>
      <c r="O15" s="31">
        <v>0</v>
      </c>
      <c r="P15" s="57">
        <f t="shared" si="4"/>
        <v>0</v>
      </c>
      <c r="Q15" s="31">
        <v>111</v>
      </c>
      <c r="R15" s="46">
        <v>49</v>
      </c>
      <c r="S15" s="57">
        <f t="shared" si="5"/>
        <v>44.144144144144143</v>
      </c>
      <c r="T15" s="31">
        <v>547</v>
      </c>
      <c r="U15" s="46">
        <v>530</v>
      </c>
      <c r="V15" s="57">
        <f t="shared" si="6"/>
        <v>96.892138939670929</v>
      </c>
      <c r="W15" s="31">
        <v>149</v>
      </c>
      <c r="X15" s="46">
        <v>107</v>
      </c>
      <c r="Y15" s="57">
        <f t="shared" si="7"/>
        <v>71.812080536912745</v>
      </c>
      <c r="Z15" s="31">
        <v>128</v>
      </c>
      <c r="AA15" s="46">
        <v>82</v>
      </c>
      <c r="AB15" s="57">
        <f t="shared" si="8"/>
        <v>64.0625</v>
      </c>
      <c r="AC15" s="29"/>
      <c r="AD15" s="32"/>
    </row>
    <row r="16" spans="1:32" s="33" customFormat="1" ht="18" customHeight="1" x14ac:dyDescent="0.25">
      <c r="A16" s="52" t="s">
        <v>42</v>
      </c>
      <c r="B16" s="31">
        <v>421</v>
      </c>
      <c r="C16" s="31">
        <v>377</v>
      </c>
      <c r="D16" s="57">
        <f t="shared" si="0"/>
        <v>89.548693586698334</v>
      </c>
      <c r="E16" s="31">
        <v>107</v>
      </c>
      <c r="F16" s="31">
        <v>92</v>
      </c>
      <c r="G16" s="57">
        <f t="shared" si="1"/>
        <v>85.981308411214954</v>
      </c>
      <c r="H16" s="31">
        <v>7</v>
      </c>
      <c r="I16" s="31">
        <v>1</v>
      </c>
      <c r="J16" s="57">
        <f t="shared" si="2"/>
        <v>14.285714285714285</v>
      </c>
      <c r="K16" s="31">
        <v>1</v>
      </c>
      <c r="L16" s="31">
        <v>0</v>
      </c>
      <c r="M16" s="57">
        <f t="shared" si="3"/>
        <v>0</v>
      </c>
      <c r="N16" s="31">
        <v>4</v>
      </c>
      <c r="O16" s="31">
        <v>0</v>
      </c>
      <c r="P16" s="57">
        <f t="shared" si="4"/>
        <v>0</v>
      </c>
      <c r="Q16" s="31">
        <v>92</v>
      </c>
      <c r="R16" s="46">
        <v>62</v>
      </c>
      <c r="S16" s="57">
        <f t="shared" si="5"/>
        <v>67.391304347826093</v>
      </c>
      <c r="T16" s="31">
        <v>407</v>
      </c>
      <c r="U16" s="46">
        <v>369</v>
      </c>
      <c r="V16" s="57">
        <f t="shared" si="6"/>
        <v>90.663390663390658</v>
      </c>
      <c r="W16" s="31">
        <v>94</v>
      </c>
      <c r="X16" s="46">
        <v>84</v>
      </c>
      <c r="Y16" s="57">
        <f t="shared" si="7"/>
        <v>89.361702127659569</v>
      </c>
      <c r="Z16" s="31">
        <v>84</v>
      </c>
      <c r="AA16" s="46">
        <v>76</v>
      </c>
      <c r="AB16" s="57">
        <f t="shared" si="8"/>
        <v>90.476190476190482</v>
      </c>
      <c r="AC16" s="29"/>
      <c r="AD16" s="32"/>
    </row>
    <row r="17" spans="1:30" s="33" customFormat="1" ht="18" customHeight="1" x14ac:dyDescent="0.25">
      <c r="A17" s="52" t="s">
        <v>43</v>
      </c>
      <c r="B17" s="31">
        <v>313</v>
      </c>
      <c r="C17" s="31">
        <v>328</v>
      </c>
      <c r="D17" s="57">
        <f t="shared" si="0"/>
        <v>104.79233226837061</v>
      </c>
      <c r="E17" s="31">
        <v>128</v>
      </c>
      <c r="F17" s="31">
        <v>152</v>
      </c>
      <c r="G17" s="57">
        <f t="shared" si="1"/>
        <v>118.75</v>
      </c>
      <c r="H17" s="31">
        <v>16</v>
      </c>
      <c r="I17" s="31">
        <v>9</v>
      </c>
      <c r="J17" s="57">
        <f t="shared" si="2"/>
        <v>56.25</v>
      </c>
      <c r="K17" s="31">
        <v>0</v>
      </c>
      <c r="L17" s="31">
        <v>0</v>
      </c>
      <c r="M17" s="57">
        <f t="shared" si="3"/>
        <v>0</v>
      </c>
      <c r="N17" s="31">
        <v>2</v>
      </c>
      <c r="O17" s="31">
        <v>0</v>
      </c>
      <c r="P17" s="57">
        <f t="shared" si="4"/>
        <v>0</v>
      </c>
      <c r="Q17" s="31">
        <v>94</v>
      </c>
      <c r="R17" s="46">
        <v>79</v>
      </c>
      <c r="S17" s="57">
        <f t="shared" si="5"/>
        <v>84.042553191489361</v>
      </c>
      <c r="T17" s="31">
        <v>294</v>
      </c>
      <c r="U17" s="46">
        <v>305</v>
      </c>
      <c r="V17" s="57">
        <f t="shared" si="6"/>
        <v>103.74149659863944</v>
      </c>
      <c r="W17" s="31">
        <v>120</v>
      </c>
      <c r="X17" s="46">
        <v>138</v>
      </c>
      <c r="Y17" s="57">
        <f t="shared" si="7"/>
        <v>114.99999999999999</v>
      </c>
      <c r="Z17" s="31">
        <v>102</v>
      </c>
      <c r="AA17" s="46">
        <v>113</v>
      </c>
      <c r="AB17" s="57">
        <f t="shared" si="8"/>
        <v>110.78431372549021</v>
      </c>
      <c r="AC17" s="29"/>
      <c r="AD17" s="32"/>
    </row>
    <row r="18" spans="1:30" s="33" customFormat="1" ht="18" customHeight="1" x14ac:dyDescent="0.25">
      <c r="A18" s="52" t="s">
        <v>44</v>
      </c>
      <c r="B18" s="31">
        <v>482</v>
      </c>
      <c r="C18" s="31">
        <v>462</v>
      </c>
      <c r="D18" s="57">
        <f t="shared" si="0"/>
        <v>95.850622406639005</v>
      </c>
      <c r="E18" s="31">
        <v>116</v>
      </c>
      <c r="F18" s="31">
        <v>132</v>
      </c>
      <c r="G18" s="57">
        <f t="shared" si="1"/>
        <v>113.79310344827587</v>
      </c>
      <c r="H18" s="31">
        <v>12</v>
      </c>
      <c r="I18" s="31">
        <v>6</v>
      </c>
      <c r="J18" s="57">
        <f t="shared" si="2"/>
        <v>50</v>
      </c>
      <c r="K18" s="31">
        <v>0</v>
      </c>
      <c r="L18" s="31">
        <v>0</v>
      </c>
      <c r="M18" s="57">
        <f t="shared" si="3"/>
        <v>0</v>
      </c>
      <c r="N18" s="31">
        <v>0</v>
      </c>
      <c r="O18" s="31">
        <v>0</v>
      </c>
      <c r="P18" s="57">
        <f t="shared" si="4"/>
        <v>0</v>
      </c>
      <c r="Q18" s="31">
        <v>106</v>
      </c>
      <c r="R18" s="46">
        <v>52</v>
      </c>
      <c r="S18" s="57">
        <f t="shared" si="5"/>
        <v>49.056603773584904</v>
      </c>
      <c r="T18" s="31">
        <v>463</v>
      </c>
      <c r="U18" s="46">
        <v>448</v>
      </c>
      <c r="V18" s="57">
        <f t="shared" si="6"/>
        <v>96.76025917926566</v>
      </c>
      <c r="W18" s="31">
        <v>98</v>
      </c>
      <c r="X18" s="46">
        <v>119</v>
      </c>
      <c r="Y18" s="57">
        <f t="shared" si="7"/>
        <v>121.42857142857142</v>
      </c>
      <c r="Z18" s="31">
        <v>76</v>
      </c>
      <c r="AA18" s="46">
        <v>90</v>
      </c>
      <c r="AB18" s="57">
        <f t="shared" si="8"/>
        <v>118.42105263157893</v>
      </c>
      <c r="AC18" s="29"/>
      <c r="AD18" s="32"/>
    </row>
    <row r="19" spans="1:30" s="33" customFormat="1" ht="18" customHeight="1" x14ac:dyDescent="0.25">
      <c r="A19" s="52" t="s">
        <v>45</v>
      </c>
      <c r="B19" s="31">
        <v>1041</v>
      </c>
      <c r="C19" s="31">
        <v>1028</v>
      </c>
      <c r="D19" s="57">
        <f t="shared" si="0"/>
        <v>98.751200768491827</v>
      </c>
      <c r="E19" s="31">
        <v>213</v>
      </c>
      <c r="F19" s="31">
        <v>285</v>
      </c>
      <c r="G19" s="57">
        <f t="shared" si="1"/>
        <v>133.80281690140845</v>
      </c>
      <c r="H19" s="31">
        <v>14</v>
      </c>
      <c r="I19" s="31">
        <v>12</v>
      </c>
      <c r="J19" s="57">
        <f t="shared" si="2"/>
        <v>85.714285714285708</v>
      </c>
      <c r="K19" s="31">
        <v>0</v>
      </c>
      <c r="L19" s="31">
        <v>0</v>
      </c>
      <c r="M19" s="57">
        <f t="shared" si="3"/>
        <v>0</v>
      </c>
      <c r="N19" s="31">
        <v>3</v>
      </c>
      <c r="O19" s="31">
        <v>5</v>
      </c>
      <c r="P19" s="57">
        <f t="shared" si="4"/>
        <v>166.66666666666669</v>
      </c>
      <c r="Q19" s="31">
        <v>174</v>
      </c>
      <c r="R19" s="46">
        <v>147</v>
      </c>
      <c r="S19" s="57">
        <f t="shared" si="5"/>
        <v>84.482758620689651</v>
      </c>
      <c r="T19" s="31">
        <v>1007</v>
      </c>
      <c r="U19" s="46">
        <v>972</v>
      </c>
      <c r="V19" s="57">
        <f t="shared" si="6"/>
        <v>96.524329692154922</v>
      </c>
      <c r="W19" s="31">
        <v>196</v>
      </c>
      <c r="X19" s="46">
        <v>254</v>
      </c>
      <c r="Y19" s="57">
        <f t="shared" si="7"/>
        <v>129.59183673469389</v>
      </c>
      <c r="Z19" s="31">
        <v>177</v>
      </c>
      <c r="AA19" s="46">
        <v>240</v>
      </c>
      <c r="AB19" s="57">
        <f t="shared" si="8"/>
        <v>135.59322033898303</v>
      </c>
      <c r="AC19" s="29"/>
      <c r="AD19" s="32"/>
    </row>
    <row r="20" spans="1:30" s="33" customFormat="1" ht="18" customHeight="1" x14ac:dyDescent="0.25">
      <c r="A20" s="52" t="s">
        <v>46</v>
      </c>
      <c r="B20" s="31">
        <v>172</v>
      </c>
      <c r="C20" s="31">
        <v>194</v>
      </c>
      <c r="D20" s="57">
        <f t="shared" si="0"/>
        <v>112.79069767441861</v>
      </c>
      <c r="E20" s="31">
        <v>66</v>
      </c>
      <c r="F20" s="31">
        <v>60</v>
      </c>
      <c r="G20" s="57">
        <f t="shared" si="1"/>
        <v>90.909090909090907</v>
      </c>
      <c r="H20" s="31">
        <v>18</v>
      </c>
      <c r="I20" s="31">
        <v>7</v>
      </c>
      <c r="J20" s="57">
        <f t="shared" si="2"/>
        <v>38.888888888888893</v>
      </c>
      <c r="K20" s="31">
        <v>2</v>
      </c>
      <c r="L20" s="31">
        <v>2</v>
      </c>
      <c r="M20" s="57">
        <f t="shared" si="3"/>
        <v>100</v>
      </c>
      <c r="N20" s="31">
        <v>0</v>
      </c>
      <c r="O20" s="31">
        <v>0</v>
      </c>
      <c r="P20" s="57">
        <f t="shared" si="4"/>
        <v>0</v>
      </c>
      <c r="Q20" s="31">
        <v>60</v>
      </c>
      <c r="R20" s="46">
        <v>24</v>
      </c>
      <c r="S20" s="57">
        <f t="shared" si="5"/>
        <v>40</v>
      </c>
      <c r="T20" s="31">
        <v>154</v>
      </c>
      <c r="U20" s="46">
        <v>183</v>
      </c>
      <c r="V20" s="57">
        <f t="shared" si="6"/>
        <v>118.83116883116882</v>
      </c>
      <c r="W20" s="31">
        <v>52</v>
      </c>
      <c r="X20" s="46">
        <v>50</v>
      </c>
      <c r="Y20" s="57">
        <f t="shared" si="7"/>
        <v>96.15384615384616</v>
      </c>
      <c r="Z20" s="31">
        <v>40</v>
      </c>
      <c r="AA20" s="46">
        <v>46</v>
      </c>
      <c r="AB20" s="57">
        <f t="shared" si="8"/>
        <v>114.99999999999999</v>
      </c>
      <c r="AC20" s="29"/>
      <c r="AD20" s="32"/>
    </row>
    <row r="21" spans="1:30" s="33" customFormat="1" ht="18" customHeight="1" x14ac:dyDescent="0.25">
      <c r="A21" s="52" t="s">
        <v>47</v>
      </c>
      <c r="B21" s="31">
        <v>294</v>
      </c>
      <c r="C21" s="31">
        <v>271</v>
      </c>
      <c r="D21" s="57">
        <f t="shared" si="0"/>
        <v>92.176870748299322</v>
      </c>
      <c r="E21" s="31">
        <v>116</v>
      </c>
      <c r="F21" s="31">
        <v>111</v>
      </c>
      <c r="G21" s="57">
        <f t="shared" si="1"/>
        <v>95.689655172413794</v>
      </c>
      <c r="H21" s="31">
        <v>6</v>
      </c>
      <c r="I21" s="31">
        <v>11</v>
      </c>
      <c r="J21" s="57">
        <f t="shared" si="2"/>
        <v>183.33333333333331</v>
      </c>
      <c r="K21" s="31">
        <v>0</v>
      </c>
      <c r="L21" s="31">
        <v>0</v>
      </c>
      <c r="M21" s="57">
        <f t="shared" si="3"/>
        <v>0</v>
      </c>
      <c r="N21" s="31">
        <v>5</v>
      </c>
      <c r="O21" s="31">
        <v>1</v>
      </c>
      <c r="P21" s="57">
        <f t="shared" si="4"/>
        <v>20</v>
      </c>
      <c r="Q21" s="31">
        <v>55</v>
      </c>
      <c r="R21" s="46">
        <v>34</v>
      </c>
      <c r="S21" s="57">
        <f t="shared" si="5"/>
        <v>61.818181818181813</v>
      </c>
      <c r="T21" s="31">
        <v>272</v>
      </c>
      <c r="U21" s="46">
        <v>247</v>
      </c>
      <c r="V21" s="57">
        <f t="shared" si="6"/>
        <v>90.808823529411768</v>
      </c>
      <c r="W21" s="31">
        <v>98</v>
      </c>
      <c r="X21" s="46">
        <v>92</v>
      </c>
      <c r="Y21" s="57">
        <f t="shared" si="7"/>
        <v>93.877551020408163</v>
      </c>
      <c r="Z21" s="31">
        <v>74</v>
      </c>
      <c r="AA21" s="46">
        <v>83</v>
      </c>
      <c r="AB21" s="57">
        <f t="shared" si="8"/>
        <v>112.16216216216218</v>
      </c>
      <c r="AC21" s="29"/>
      <c r="AD21" s="32"/>
    </row>
    <row r="22" spans="1:30" s="33" customFormat="1" ht="18" customHeight="1" x14ac:dyDescent="0.25">
      <c r="A22" s="52" t="s">
        <v>48</v>
      </c>
      <c r="B22" s="31">
        <v>158</v>
      </c>
      <c r="C22" s="31">
        <v>140</v>
      </c>
      <c r="D22" s="57">
        <f t="shared" si="0"/>
        <v>88.60759493670885</v>
      </c>
      <c r="E22" s="31">
        <v>130</v>
      </c>
      <c r="F22" s="31">
        <v>134</v>
      </c>
      <c r="G22" s="57">
        <f t="shared" si="1"/>
        <v>103.07692307692307</v>
      </c>
      <c r="H22" s="31">
        <v>7</v>
      </c>
      <c r="I22" s="31">
        <v>2</v>
      </c>
      <c r="J22" s="57">
        <f t="shared" si="2"/>
        <v>28.571428571428569</v>
      </c>
      <c r="K22" s="31">
        <v>0</v>
      </c>
      <c r="L22" s="31">
        <v>1</v>
      </c>
      <c r="M22" s="57">
        <f t="shared" si="3"/>
        <v>0</v>
      </c>
      <c r="N22" s="31">
        <v>0</v>
      </c>
      <c r="O22" s="31">
        <v>0</v>
      </c>
      <c r="P22" s="57">
        <f t="shared" si="4"/>
        <v>0</v>
      </c>
      <c r="Q22" s="31">
        <v>125</v>
      </c>
      <c r="R22" s="46">
        <v>130</v>
      </c>
      <c r="S22" s="57">
        <f t="shared" si="5"/>
        <v>104</v>
      </c>
      <c r="T22" s="31">
        <v>140</v>
      </c>
      <c r="U22" s="46">
        <v>127</v>
      </c>
      <c r="V22" s="57">
        <f t="shared" si="6"/>
        <v>90.714285714285708</v>
      </c>
      <c r="W22" s="31">
        <v>116</v>
      </c>
      <c r="X22" s="46">
        <v>121</v>
      </c>
      <c r="Y22" s="57">
        <f t="shared" si="7"/>
        <v>104.31034482758621</v>
      </c>
      <c r="Z22" s="31">
        <v>94</v>
      </c>
      <c r="AA22" s="46">
        <v>107</v>
      </c>
      <c r="AB22" s="57">
        <f t="shared" si="8"/>
        <v>113.82978723404256</v>
      </c>
      <c r="AC22" s="29"/>
      <c r="AD22" s="32"/>
    </row>
    <row r="23" spans="1:30" s="33" customFormat="1" ht="18" customHeight="1" x14ac:dyDescent="0.25">
      <c r="A23" s="52" t="s">
        <v>49</v>
      </c>
      <c r="B23" s="31">
        <v>324</v>
      </c>
      <c r="C23" s="31">
        <v>290</v>
      </c>
      <c r="D23" s="57">
        <f t="shared" si="0"/>
        <v>89.506172839506178</v>
      </c>
      <c r="E23" s="31">
        <v>132</v>
      </c>
      <c r="F23" s="31">
        <v>131</v>
      </c>
      <c r="G23" s="57">
        <f t="shared" si="1"/>
        <v>99.242424242424249</v>
      </c>
      <c r="H23" s="31">
        <v>7</v>
      </c>
      <c r="I23" s="31">
        <v>3</v>
      </c>
      <c r="J23" s="57">
        <f t="shared" si="2"/>
        <v>42.857142857142854</v>
      </c>
      <c r="K23" s="31">
        <v>1</v>
      </c>
      <c r="L23" s="31">
        <v>0</v>
      </c>
      <c r="M23" s="57">
        <f t="shared" si="3"/>
        <v>0</v>
      </c>
      <c r="N23" s="31">
        <v>0</v>
      </c>
      <c r="O23" s="31">
        <v>0</v>
      </c>
      <c r="P23" s="57">
        <f t="shared" si="4"/>
        <v>0</v>
      </c>
      <c r="Q23" s="31">
        <v>87</v>
      </c>
      <c r="R23" s="46">
        <v>13</v>
      </c>
      <c r="S23" s="57">
        <f t="shared" si="5"/>
        <v>14.942528735632186</v>
      </c>
      <c r="T23" s="31">
        <v>307</v>
      </c>
      <c r="U23" s="46">
        <v>281</v>
      </c>
      <c r="V23" s="57">
        <f t="shared" si="6"/>
        <v>91.530944625407159</v>
      </c>
      <c r="W23" s="31">
        <v>117</v>
      </c>
      <c r="X23" s="46">
        <v>122</v>
      </c>
      <c r="Y23" s="57">
        <f t="shared" si="7"/>
        <v>104.27350427350429</v>
      </c>
      <c r="Z23" s="31">
        <v>95</v>
      </c>
      <c r="AA23" s="46">
        <v>97</v>
      </c>
      <c r="AB23" s="57">
        <f t="shared" si="8"/>
        <v>102.10526315789474</v>
      </c>
      <c r="AC23" s="29"/>
      <c r="AD23" s="32"/>
    </row>
    <row r="24" spans="1:30" s="33" customFormat="1" ht="18" customHeight="1" x14ac:dyDescent="0.25">
      <c r="A24" s="52" t="s">
        <v>50</v>
      </c>
      <c r="B24" s="31">
        <v>378</v>
      </c>
      <c r="C24" s="31">
        <v>328</v>
      </c>
      <c r="D24" s="57">
        <f t="shared" si="0"/>
        <v>86.772486772486772</v>
      </c>
      <c r="E24" s="31">
        <v>111</v>
      </c>
      <c r="F24" s="31">
        <v>97</v>
      </c>
      <c r="G24" s="57">
        <f t="shared" si="1"/>
        <v>87.387387387387378</v>
      </c>
      <c r="H24" s="31">
        <v>8</v>
      </c>
      <c r="I24" s="31">
        <v>1</v>
      </c>
      <c r="J24" s="57">
        <f t="shared" si="2"/>
        <v>12.5</v>
      </c>
      <c r="K24" s="31">
        <v>0</v>
      </c>
      <c r="L24" s="31">
        <v>0</v>
      </c>
      <c r="M24" s="57">
        <f t="shared" si="3"/>
        <v>0</v>
      </c>
      <c r="N24" s="31">
        <v>0</v>
      </c>
      <c r="O24" s="31">
        <v>0</v>
      </c>
      <c r="P24" s="57">
        <f t="shared" si="4"/>
        <v>0</v>
      </c>
      <c r="Q24" s="31">
        <v>80</v>
      </c>
      <c r="R24" s="46">
        <v>19</v>
      </c>
      <c r="S24" s="57">
        <f t="shared" si="5"/>
        <v>23.75</v>
      </c>
      <c r="T24" s="31">
        <v>362</v>
      </c>
      <c r="U24" s="46">
        <v>323</v>
      </c>
      <c r="V24" s="57">
        <f t="shared" si="6"/>
        <v>89.226519337016569</v>
      </c>
      <c r="W24" s="31">
        <v>97</v>
      </c>
      <c r="X24" s="46">
        <v>93</v>
      </c>
      <c r="Y24" s="57">
        <f t="shared" si="7"/>
        <v>95.876288659793815</v>
      </c>
      <c r="Z24" s="31">
        <v>80</v>
      </c>
      <c r="AA24" s="46">
        <v>83</v>
      </c>
      <c r="AB24" s="57">
        <f t="shared" si="8"/>
        <v>103.75000000000001</v>
      </c>
      <c r="AC24" s="29"/>
      <c r="AD24" s="32"/>
    </row>
    <row r="25" spans="1:30" s="33" customFormat="1" ht="18" customHeight="1" x14ac:dyDescent="0.25">
      <c r="A25" s="53" t="s">
        <v>51</v>
      </c>
      <c r="B25" s="31">
        <v>395</v>
      </c>
      <c r="C25" s="31">
        <v>443</v>
      </c>
      <c r="D25" s="57">
        <f t="shared" si="0"/>
        <v>112.15189873417721</v>
      </c>
      <c r="E25" s="31">
        <v>142</v>
      </c>
      <c r="F25" s="31">
        <v>173</v>
      </c>
      <c r="G25" s="57">
        <f t="shared" si="1"/>
        <v>121.83098591549295</v>
      </c>
      <c r="H25" s="31">
        <v>15</v>
      </c>
      <c r="I25" s="31">
        <v>6</v>
      </c>
      <c r="J25" s="57">
        <f t="shared" si="2"/>
        <v>40</v>
      </c>
      <c r="K25" s="31">
        <v>0</v>
      </c>
      <c r="L25" s="31">
        <v>1</v>
      </c>
      <c r="M25" s="57">
        <f t="shared" si="3"/>
        <v>0</v>
      </c>
      <c r="N25" s="31">
        <v>0</v>
      </c>
      <c r="O25" s="31">
        <v>1</v>
      </c>
      <c r="P25" s="57">
        <f t="shared" si="4"/>
        <v>0</v>
      </c>
      <c r="Q25" s="31">
        <v>129</v>
      </c>
      <c r="R25" s="46">
        <v>112</v>
      </c>
      <c r="S25" s="57">
        <f t="shared" si="5"/>
        <v>86.821705426356587</v>
      </c>
      <c r="T25" s="31">
        <v>363</v>
      </c>
      <c r="U25" s="46">
        <v>426</v>
      </c>
      <c r="V25" s="57">
        <f t="shared" si="6"/>
        <v>117.35537190082646</v>
      </c>
      <c r="W25" s="31">
        <v>118</v>
      </c>
      <c r="X25" s="46">
        <v>156</v>
      </c>
      <c r="Y25" s="57">
        <f t="shared" si="7"/>
        <v>132.20338983050848</v>
      </c>
      <c r="Z25" s="31">
        <v>95</v>
      </c>
      <c r="AA25" s="46">
        <v>128</v>
      </c>
      <c r="AB25" s="57">
        <f t="shared" si="8"/>
        <v>134.73684210526315</v>
      </c>
      <c r="AC25" s="29"/>
      <c r="AD25" s="32"/>
    </row>
    <row r="26" spans="1:30" s="33" customFormat="1" ht="18" customHeight="1" x14ac:dyDescent="0.25">
      <c r="A26" s="52" t="s">
        <v>52</v>
      </c>
      <c r="B26" s="31">
        <v>6853</v>
      </c>
      <c r="C26" s="31">
        <v>6500</v>
      </c>
      <c r="D26" s="57">
        <f t="shared" si="0"/>
        <v>94.848971253465635</v>
      </c>
      <c r="E26" s="31">
        <v>710</v>
      </c>
      <c r="F26" s="31">
        <v>1164</v>
      </c>
      <c r="G26" s="57">
        <f t="shared" si="1"/>
        <v>163.94366197183098</v>
      </c>
      <c r="H26" s="31">
        <v>200</v>
      </c>
      <c r="I26" s="31">
        <v>23</v>
      </c>
      <c r="J26" s="57">
        <f t="shared" si="2"/>
        <v>11.5</v>
      </c>
      <c r="K26" s="31">
        <v>12</v>
      </c>
      <c r="L26" s="31">
        <v>4</v>
      </c>
      <c r="M26" s="57">
        <f t="shared" si="3"/>
        <v>33.333333333333329</v>
      </c>
      <c r="N26" s="31">
        <v>7</v>
      </c>
      <c r="O26" s="31">
        <v>0</v>
      </c>
      <c r="P26" s="57">
        <f t="shared" si="4"/>
        <v>0</v>
      </c>
      <c r="Q26" s="31">
        <v>335</v>
      </c>
      <c r="R26" s="46">
        <v>225</v>
      </c>
      <c r="S26" s="57">
        <f t="shared" si="5"/>
        <v>67.164179104477611</v>
      </c>
      <c r="T26" s="31">
        <v>6703</v>
      </c>
      <c r="U26" s="46">
        <v>6340</v>
      </c>
      <c r="V26" s="57">
        <f t="shared" si="6"/>
        <v>94.584514396538864</v>
      </c>
      <c r="W26" s="31">
        <v>616</v>
      </c>
      <c r="X26" s="46">
        <v>1018</v>
      </c>
      <c r="Y26" s="57">
        <f t="shared" si="7"/>
        <v>165.25974025974025</v>
      </c>
      <c r="Z26" s="31">
        <v>485</v>
      </c>
      <c r="AA26" s="46">
        <v>815</v>
      </c>
      <c r="AB26" s="57">
        <f t="shared" si="8"/>
        <v>168.04123711340208</v>
      </c>
      <c r="AC26" s="29"/>
      <c r="AD26" s="32"/>
    </row>
    <row r="27" spans="1:30" s="33" customFormat="1" ht="18" customHeight="1" x14ac:dyDescent="0.25">
      <c r="A27" s="52" t="s">
        <v>53</v>
      </c>
      <c r="B27" s="31">
        <v>2381</v>
      </c>
      <c r="C27" s="31">
        <v>2209</v>
      </c>
      <c r="D27" s="57">
        <f t="shared" si="0"/>
        <v>92.776144477110449</v>
      </c>
      <c r="E27" s="31">
        <v>280</v>
      </c>
      <c r="F27" s="31">
        <v>307</v>
      </c>
      <c r="G27" s="57">
        <f t="shared" si="1"/>
        <v>109.64285714285715</v>
      </c>
      <c r="H27" s="31">
        <v>68</v>
      </c>
      <c r="I27" s="31">
        <v>41</v>
      </c>
      <c r="J27" s="57">
        <f t="shared" si="2"/>
        <v>60.294117647058819</v>
      </c>
      <c r="K27" s="31">
        <v>11</v>
      </c>
      <c r="L27" s="31">
        <v>0</v>
      </c>
      <c r="M27" s="57">
        <f t="shared" si="3"/>
        <v>0</v>
      </c>
      <c r="N27" s="31">
        <v>7</v>
      </c>
      <c r="O27" s="31">
        <v>3</v>
      </c>
      <c r="P27" s="57">
        <f t="shared" si="4"/>
        <v>42.857142857142854</v>
      </c>
      <c r="Q27" s="31">
        <v>246</v>
      </c>
      <c r="R27" s="46">
        <v>273</v>
      </c>
      <c r="S27" s="57">
        <f t="shared" si="5"/>
        <v>110.97560975609757</v>
      </c>
      <c r="T27" s="31">
        <v>2281</v>
      </c>
      <c r="U27" s="46">
        <v>2145</v>
      </c>
      <c r="V27" s="57">
        <f t="shared" si="6"/>
        <v>94.03770276194652</v>
      </c>
      <c r="W27" s="31">
        <v>232</v>
      </c>
      <c r="X27" s="46">
        <v>275</v>
      </c>
      <c r="Y27" s="57">
        <f t="shared" si="7"/>
        <v>118.53448275862068</v>
      </c>
      <c r="Z27" s="31">
        <v>202</v>
      </c>
      <c r="AA27" s="46">
        <v>248</v>
      </c>
      <c r="AB27" s="57">
        <f t="shared" si="8"/>
        <v>122.77227722772277</v>
      </c>
      <c r="AC27" s="29"/>
      <c r="AD27" s="32"/>
    </row>
    <row r="28" spans="1:30" s="33" customFormat="1" ht="18" customHeight="1" x14ac:dyDescent="0.25">
      <c r="A28" s="54" t="s">
        <v>54</v>
      </c>
      <c r="B28" s="31">
        <v>1757</v>
      </c>
      <c r="C28" s="31">
        <v>1617</v>
      </c>
      <c r="D28" s="57">
        <f t="shared" si="0"/>
        <v>92.031872509960152</v>
      </c>
      <c r="E28" s="31">
        <v>328</v>
      </c>
      <c r="F28" s="31">
        <v>312</v>
      </c>
      <c r="G28" s="57">
        <f t="shared" si="1"/>
        <v>95.121951219512198</v>
      </c>
      <c r="H28" s="31">
        <v>53</v>
      </c>
      <c r="I28" s="31">
        <v>25</v>
      </c>
      <c r="J28" s="57">
        <f t="shared" si="2"/>
        <v>47.169811320754718</v>
      </c>
      <c r="K28" s="31">
        <v>3</v>
      </c>
      <c r="L28" s="31">
        <v>0</v>
      </c>
      <c r="M28" s="57">
        <f t="shared" si="3"/>
        <v>0</v>
      </c>
      <c r="N28" s="31">
        <v>1</v>
      </c>
      <c r="O28" s="31">
        <v>1</v>
      </c>
      <c r="P28" s="57">
        <f t="shared" si="4"/>
        <v>100</v>
      </c>
      <c r="Q28" s="31">
        <v>300</v>
      </c>
      <c r="R28" s="46">
        <v>284</v>
      </c>
      <c r="S28" s="57">
        <f t="shared" si="5"/>
        <v>94.666666666666671</v>
      </c>
      <c r="T28" s="31">
        <v>1683</v>
      </c>
      <c r="U28" s="46">
        <v>1562</v>
      </c>
      <c r="V28" s="57">
        <f t="shared" si="6"/>
        <v>92.810457516339866</v>
      </c>
      <c r="W28" s="31">
        <v>293</v>
      </c>
      <c r="X28" s="46">
        <v>275</v>
      </c>
      <c r="Y28" s="57">
        <f t="shared" si="7"/>
        <v>93.856655290102381</v>
      </c>
      <c r="Z28" s="31">
        <v>243</v>
      </c>
      <c r="AA28" s="46">
        <v>229</v>
      </c>
      <c r="AB28" s="57">
        <f t="shared" si="8"/>
        <v>94.238683127572017</v>
      </c>
      <c r="AC28" s="29"/>
      <c r="AD28" s="32"/>
    </row>
    <row r="29" spans="1:30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30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30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30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1:25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1:25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1:25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1:25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1:25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1:25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1:25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1:25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1:25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1:25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1:25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1:25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1:25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1:25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1:25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1:25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21"/>
  <sheetViews>
    <sheetView view="pageBreakPreview" zoomScale="80" zoomScaleNormal="70" zoomScaleSheetLayoutView="80" workbookViewId="0">
      <selection activeCell="I17" sqref="I17"/>
    </sheetView>
  </sheetViews>
  <sheetFormatPr defaultColWidth="8" defaultRowHeight="12.75" x14ac:dyDescent="0.2"/>
  <cols>
    <col min="1" max="1" width="52.5703125" style="2" customWidth="1"/>
    <col min="2" max="2" width="13.42578125" style="15" customWidth="1"/>
    <col min="3" max="3" width="13.5703125" style="15" customWidth="1"/>
    <col min="4" max="4" width="9.5703125" style="2" customWidth="1"/>
    <col min="5" max="5" width="11" style="2" customWidth="1"/>
    <col min="6" max="6" width="13.5703125" style="2" customWidth="1"/>
    <col min="7" max="7" width="15" style="2" customWidth="1"/>
    <col min="8" max="8" width="10" style="2" customWidth="1"/>
    <col min="9" max="9" width="12.140625" style="2" customWidth="1"/>
    <col min="10" max="10" width="13.140625" style="2" bestFit="1" customWidth="1"/>
    <col min="11" max="11" width="11.42578125" style="2" bestFit="1" customWidth="1"/>
    <col min="12" max="16384" width="8" style="2"/>
  </cols>
  <sheetData>
    <row r="1" spans="1:11" ht="27" customHeight="1" x14ac:dyDescent="0.2">
      <c r="A1" s="69" t="s">
        <v>67</v>
      </c>
      <c r="B1" s="69"/>
      <c r="C1" s="69"/>
      <c r="D1" s="69"/>
      <c r="E1" s="69"/>
      <c r="F1" s="69"/>
      <c r="G1" s="69"/>
      <c r="H1" s="69"/>
      <c r="I1" s="69"/>
    </row>
    <row r="2" spans="1:11" ht="23.25" customHeight="1" x14ac:dyDescent="0.2">
      <c r="A2" s="69" t="s">
        <v>25</v>
      </c>
      <c r="B2" s="69"/>
      <c r="C2" s="69"/>
      <c r="D2" s="69"/>
      <c r="E2" s="69"/>
      <c r="F2" s="69"/>
      <c r="G2" s="69"/>
      <c r="H2" s="69"/>
      <c r="I2" s="69"/>
    </row>
    <row r="3" spans="1:11" ht="17.25" customHeight="1" x14ac:dyDescent="0.2">
      <c r="A3" s="97"/>
      <c r="B3" s="97"/>
      <c r="C3" s="97"/>
      <c r="D3" s="97"/>
      <c r="E3" s="97"/>
    </row>
    <row r="4" spans="1:11" s="3" customFormat="1" ht="25.5" customHeight="1" x14ac:dyDescent="0.25">
      <c r="A4" s="74" t="s">
        <v>0</v>
      </c>
      <c r="B4" s="99" t="s">
        <v>5</v>
      </c>
      <c r="C4" s="99"/>
      <c r="D4" s="99"/>
      <c r="E4" s="99"/>
      <c r="F4" s="99" t="s">
        <v>6</v>
      </c>
      <c r="G4" s="99"/>
      <c r="H4" s="99"/>
      <c r="I4" s="99"/>
    </row>
    <row r="5" spans="1:11" s="3" customFormat="1" ht="23.25" customHeight="1" x14ac:dyDescent="0.25">
      <c r="A5" s="98"/>
      <c r="B5" s="70" t="s">
        <v>27</v>
      </c>
      <c r="C5" s="70" t="s">
        <v>28</v>
      </c>
      <c r="D5" s="100" t="s">
        <v>1</v>
      </c>
      <c r="E5" s="101"/>
      <c r="F5" s="70" t="s">
        <v>27</v>
      </c>
      <c r="G5" s="70" t="s">
        <v>28</v>
      </c>
      <c r="H5" s="100" t="s">
        <v>1</v>
      </c>
      <c r="I5" s="101"/>
    </row>
    <row r="6" spans="1:11" s="3" customFormat="1" ht="30" x14ac:dyDescent="0.25">
      <c r="A6" s="75"/>
      <c r="B6" s="71"/>
      <c r="C6" s="71"/>
      <c r="D6" s="4" t="s">
        <v>2</v>
      </c>
      <c r="E6" s="5" t="s">
        <v>72</v>
      </c>
      <c r="F6" s="71"/>
      <c r="G6" s="71"/>
      <c r="H6" s="4" t="s">
        <v>2</v>
      </c>
      <c r="I6" s="5" t="s">
        <v>72</v>
      </c>
    </row>
    <row r="7" spans="1:11" s="8" customFormat="1" ht="15.7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</row>
    <row r="8" spans="1:11" s="8" customFormat="1" ht="28.5" customHeight="1" x14ac:dyDescent="0.25">
      <c r="A8" s="9" t="s">
        <v>61</v>
      </c>
      <c r="B8" s="63">
        <f>'12'!B7</f>
        <v>26134</v>
      </c>
      <c r="C8" s="63">
        <f>'12'!C7</f>
        <v>27697</v>
      </c>
      <c r="D8" s="10">
        <f t="shared" ref="D8:D13" si="0">C8/B8*100</f>
        <v>105.98071477768426</v>
      </c>
      <c r="E8" s="66">
        <f t="shared" ref="E8:E13" si="1">C8-B8</f>
        <v>1563</v>
      </c>
      <c r="F8" s="64">
        <f>'13'!B7</f>
        <v>29007</v>
      </c>
      <c r="G8" s="64">
        <f>'13'!C7</f>
        <v>28098</v>
      </c>
      <c r="H8" s="10">
        <f t="shared" ref="H8:H13" si="2">G8/F8*100</f>
        <v>96.866273658082534</v>
      </c>
      <c r="I8" s="66">
        <f t="shared" ref="I8:I13" si="3">G8-F8</f>
        <v>-909</v>
      </c>
      <c r="J8" s="20"/>
      <c r="K8" s="18"/>
    </row>
    <row r="9" spans="1:11" s="3" customFormat="1" ht="28.5" customHeight="1" x14ac:dyDescent="0.25">
      <c r="A9" s="9" t="s">
        <v>62</v>
      </c>
      <c r="B9" s="64">
        <f>'12'!E7</f>
        <v>6528</v>
      </c>
      <c r="C9" s="64">
        <f>'12'!F7</f>
        <v>8869</v>
      </c>
      <c r="D9" s="10">
        <f t="shared" si="0"/>
        <v>135.86090686274511</v>
      </c>
      <c r="E9" s="66">
        <f t="shared" si="1"/>
        <v>2341</v>
      </c>
      <c r="F9" s="64">
        <f>'13'!E7</f>
        <v>6538</v>
      </c>
      <c r="G9" s="64">
        <f>'13'!F7</f>
        <v>6759</v>
      </c>
      <c r="H9" s="10">
        <f t="shared" si="2"/>
        <v>103.38023860507801</v>
      </c>
      <c r="I9" s="66">
        <f t="shared" si="3"/>
        <v>221</v>
      </c>
      <c r="J9" s="18"/>
      <c r="K9" s="18"/>
    </row>
    <row r="10" spans="1:11" s="3" customFormat="1" ht="52.5" customHeight="1" x14ac:dyDescent="0.25">
      <c r="A10" s="12" t="s">
        <v>63</v>
      </c>
      <c r="B10" s="64">
        <f>'12'!H7</f>
        <v>885</v>
      </c>
      <c r="C10" s="64">
        <f>'12'!I7</f>
        <v>472</v>
      </c>
      <c r="D10" s="10">
        <f t="shared" si="0"/>
        <v>53.333333333333336</v>
      </c>
      <c r="E10" s="66">
        <f t="shared" si="1"/>
        <v>-413</v>
      </c>
      <c r="F10" s="64">
        <f>'13'!H7</f>
        <v>789</v>
      </c>
      <c r="G10" s="64">
        <f>'13'!I7</f>
        <v>379</v>
      </c>
      <c r="H10" s="10">
        <f t="shared" si="2"/>
        <v>48.035487959442328</v>
      </c>
      <c r="I10" s="66">
        <f t="shared" si="3"/>
        <v>-410</v>
      </c>
      <c r="J10" s="18"/>
      <c r="K10" s="18"/>
    </row>
    <row r="11" spans="1:11" s="3" customFormat="1" ht="31.5" customHeight="1" x14ac:dyDescent="0.25">
      <c r="A11" s="13" t="s">
        <v>64</v>
      </c>
      <c r="B11" s="64">
        <f>'12'!K7</f>
        <v>81</v>
      </c>
      <c r="C11" s="64">
        <f>'12'!L7</f>
        <v>48</v>
      </c>
      <c r="D11" s="10">
        <f t="shared" si="0"/>
        <v>59.259259259259252</v>
      </c>
      <c r="E11" s="66">
        <f t="shared" si="1"/>
        <v>-33</v>
      </c>
      <c r="F11" s="64">
        <f>'13'!K7</f>
        <v>47</v>
      </c>
      <c r="G11" s="64">
        <f>'13'!L7</f>
        <v>9</v>
      </c>
      <c r="H11" s="10">
        <f t="shared" si="2"/>
        <v>19.148936170212767</v>
      </c>
      <c r="I11" s="66">
        <f t="shared" si="3"/>
        <v>-38</v>
      </c>
      <c r="J11" s="18"/>
      <c r="K11" s="18"/>
    </row>
    <row r="12" spans="1:11" s="3" customFormat="1" ht="45.75" customHeight="1" x14ac:dyDescent="0.25">
      <c r="A12" s="13" t="s">
        <v>20</v>
      </c>
      <c r="B12" s="64">
        <f>'12'!N7</f>
        <v>54</v>
      </c>
      <c r="C12" s="64">
        <f>'12'!O7</f>
        <v>18</v>
      </c>
      <c r="D12" s="10">
        <f t="shared" si="0"/>
        <v>33.333333333333329</v>
      </c>
      <c r="E12" s="66">
        <f t="shared" si="1"/>
        <v>-36</v>
      </c>
      <c r="F12" s="64">
        <f>'13'!N7</f>
        <v>107</v>
      </c>
      <c r="G12" s="64">
        <f>'13'!O7</f>
        <v>34</v>
      </c>
      <c r="H12" s="10">
        <f t="shared" si="2"/>
        <v>31.775700934579437</v>
      </c>
      <c r="I12" s="66">
        <f t="shared" si="3"/>
        <v>-73</v>
      </c>
      <c r="J12" s="18"/>
      <c r="K12" s="18"/>
    </row>
    <row r="13" spans="1:11" s="3" customFormat="1" ht="55.5" customHeight="1" x14ac:dyDescent="0.25">
      <c r="A13" s="13" t="s">
        <v>65</v>
      </c>
      <c r="B13" s="64">
        <f>'12'!Q7</f>
        <v>4638</v>
      </c>
      <c r="C13" s="64">
        <f>'12'!R7</f>
        <v>4049</v>
      </c>
      <c r="D13" s="10">
        <f t="shared" si="0"/>
        <v>87.300560586459682</v>
      </c>
      <c r="E13" s="66">
        <f t="shared" si="1"/>
        <v>-589</v>
      </c>
      <c r="F13" s="64">
        <f>'13'!Q7</f>
        <v>4937</v>
      </c>
      <c r="G13" s="64">
        <f>'13'!R7</f>
        <v>3297</v>
      </c>
      <c r="H13" s="10">
        <f t="shared" si="2"/>
        <v>66.781446222402266</v>
      </c>
      <c r="I13" s="66">
        <f t="shared" si="3"/>
        <v>-1640</v>
      </c>
      <c r="J13" s="18"/>
      <c r="K13" s="18"/>
    </row>
    <row r="14" spans="1:11" s="3" customFormat="1" ht="12.75" customHeight="1" x14ac:dyDescent="0.25">
      <c r="A14" s="76" t="s">
        <v>4</v>
      </c>
      <c r="B14" s="77"/>
      <c r="C14" s="77"/>
      <c r="D14" s="77"/>
      <c r="E14" s="77"/>
      <c r="F14" s="77"/>
      <c r="G14" s="77"/>
      <c r="H14" s="77"/>
      <c r="I14" s="77"/>
      <c r="J14" s="18"/>
      <c r="K14" s="18"/>
    </row>
    <row r="15" spans="1:11" s="3" customFormat="1" ht="18" customHeight="1" x14ac:dyDescent="0.25">
      <c r="A15" s="78"/>
      <c r="B15" s="79"/>
      <c r="C15" s="79"/>
      <c r="D15" s="79"/>
      <c r="E15" s="79"/>
      <c r="F15" s="79"/>
      <c r="G15" s="79"/>
      <c r="H15" s="79"/>
      <c r="I15" s="79"/>
      <c r="J15" s="18"/>
      <c r="K15" s="18"/>
    </row>
    <row r="16" spans="1:11" s="3" customFormat="1" ht="20.25" customHeight="1" x14ac:dyDescent="0.25">
      <c r="A16" s="74" t="s">
        <v>0</v>
      </c>
      <c r="B16" s="80" t="s">
        <v>29</v>
      </c>
      <c r="C16" s="80" t="s">
        <v>30</v>
      </c>
      <c r="D16" s="100" t="s">
        <v>1</v>
      </c>
      <c r="E16" s="101"/>
      <c r="F16" s="80" t="s">
        <v>29</v>
      </c>
      <c r="G16" s="80" t="s">
        <v>30</v>
      </c>
      <c r="H16" s="100" t="s">
        <v>1</v>
      </c>
      <c r="I16" s="101"/>
      <c r="J16" s="18"/>
      <c r="K16" s="18"/>
    </row>
    <row r="17" spans="1:11" ht="35.25" customHeight="1" x14ac:dyDescent="0.3">
      <c r="A17" s="75"/>
      <c r="B17" s="80"/>
      <c r="C17" s="80"/>
      <c r="D17" s="17" t="s">
        <v>2</v>
      </c>
      <c r="E17" s="5" t="s">
        <v>72</v>
      </c>
      <c r="F17" s="80"/>
      <c r="G17" s="80"/>
      <c r="H17" s="17" t="s">
        <v>2</v>
      </c>
      <c r="I17" s="5" t="s">
        <v>72</v>
      </c>
      <c r="J17" s="19"/>
      <c r="K17" s="19"/>
    </row>
    <row r="18" spans="1:11" ht="24" customHeight="1" x14ac:dyDescent="0.3">
      <c r="A18" s="9" t="s">
        <v>61</v>
      </c>
      <c r="B18" s="65">
        <f>'12'!T7</f>
        <v>25002</v>
      </c>
      <c r="C18" s="65">
        <f>'12'!U7</f>
        <v>26478</v>
      </c>
      <c r="D18" s="14">
        <f t="shared" ref="D18:D20" si="4">C18/B18*100</f>
        <v>105.90352771778258</v>
      </c>
      <c r="E18" s="67">
        <f t="shared" ref="E18:E20" si="5">C18-B18</f>
        <v>1476</v>
      </c>
      <c r="F18" s="59">
        <f>'13'!T7</f>
        <v>28058</v>
      </c>
      <c r="G18" s="59">
        <f>'13'!U7</f>
        <v>27325</v>
      </c>
      <c r="H18" s="14">
        <f t="shared" ref="H18:H20" si="6">G18/F18*100</f>
        <v>97.387554351700047</v>
      </c>
      <c r="I18" s="68">
        <f t="shared" ref="I18:I20" si="7">G18-F18</f>
        <v>-733</v>
      </c>
      <c r="J18" s="19"/>
      <c r="K18" s="19"/>
    </row>
    <row r="19" spans="1:11" ht="25.5" customHeight="1" x14ac:dyDescent="0.3">
      <c r="A19" s="1" t="s">
        <v>62</v>
      </c>
      <c r="B19" s="65">
        <f>'12'!W7</f>
        <v>5763</v>
      </c>
      <c r="C19" s="65">
        <f>'12'!X7</f>
        <v>7910</v>
      </c>
      <c r="D19" s="14">
        <f t="shared" si="4"/>
        <v>137.25490196078431</v>
      </c>
      <c r="E19" s="67">
        <f t="shared" si="5"/>
        <v>2147</v>
      </c>
      <c r="F19" s="59">
        <f>'13'!W7</f>
        <v>5967</v>
      </c>
      <c r="G19" s="59">
        <f>'13'!X7</f>
        <v>6179</v>
      </c>
      <c r="H19" s="14">
        <f t="shared" si="6"/>
        <v>103.55287414110943</v>
      </c>
      <c r="I19" s="68">
        <f t="shared" si="7"/>
        <v>212</v>
      </c>
      <c r="J19" s="19"/>
      <c r="K19" s="19"/>
    </row>
    <row r="20" spans="1:11" ht="41.25" customHeight="1" x14ac:dyDescent="0.3">
      <c r="A20" s="1" t="s">
        <v>66</v>
      </c>
      <c r="B20" s="65">
        <f>'12'!Z7</f>
        <v>4722</v>
      </c>
      <c r="C20" s="65">
        <f>'12'!AA7</f>
        <v>6523</v>
      </c>
      <c r="D20" s="14">
        <f t="shared" si="4"/>
        <v>138.14061838204151</v>
      </c>
      <c r="E20" s="67">
        <f t="shared" si="5"/>
        <v>1801</v>
      </c>
      <c r="F20" s="59">
        <f>'13'!Z7</f>
        <v>5330</v>
      </c>
      <c r="G20" s="59">
        <f>'13'!AA7</f>
        <v>5523</v>
      </c>
      <c r="H20" s="14">
        <f t="shared" si="6"/>
        <v>103.62101313320827</v>
      </c>
      <c r="I20" s="68">
        <f t="shared" si="7"/>
        <v>193</v>
      </c>
      <c r="J20" s="19"/>
      <c r="K20" s="19"/>
    </row>
    <row r="21" spans="1:11" ht="20.25" x14ac:dyDescent="0.3">
      <c r="C21" s="16"/>
      <c r="J21" s="19"/>
      <c r="K21" s="19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4"/>
  <sheetViews>
    <sheetView tabSelected="1"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T15" sqref="T15"/>
    </sheetView>
  </sheetViews>
  <sheetFormatPr defaultRowHeight="14.25" x14ac:dyDescent="0.2"/>
  <cols>
    <col min="1" max="1" width="29.140625" style="37" customWidth="1"/>
    <col min="2" max="2" width="10.140625" style="37" customWidth="1"/>
    <col min="3" max="3" width="9.140625" style="37" customWidth="1"/>
    <col min="4" max="4" width="8.28515625" style="37" customWidth="1"/>
    <col min="5" max="5" width="9.85546875" style="37" customWidth="1"/>
    <col min="6" max="6" width="9.28515625" style="37" customWidth="1"/>
    <col min="7" max="7" width="7.42578125" style="37" customWidth="1"/>
    <col min="8" max="8" width="9.85546875" style="37" customWidth="1"/>
    <col min="9" max="9" width="9.5703125" style="37" customWidth="1"/>
    <col min="10" max="10" width="7.42578125" style="37" customWidth="1"/>
    <col min="11" max="11" width="8" style="37" customWidth="1"/>
    <col min="12" max="12" width="7.42578125" style="37" customWidth="1"/>
    <col min="13" max="13" width="9" style="37" customWidth="1"/>
    <col min="14" max="14" width="9.140625" style="37" customWidth="1"/>
    <col min="15" max="16" width="8.140625" style="37" customWidth="1"/>
    <col min="17" max="18" width="9.5703125" style="37" customWidth="1"/>
    <col min="19" max="19" width="8.140625" style="37" customWidth="1"/>
    <col min="20" max="20" width="10.5703125" style="37" customWidth="1"/>
    <col min="21" max="21" width="10.7109375" style="37" customWidth="1"/>
    <col min="22" max="22" width="8.140625" style="37" customWidth="1"/>
    <col min="23" max="23" width="8.28515625" style="37" customWidth="1"/>
    <col min="24" max="24" width="8.42578125" style="37" customWidth="1"/>
    <col min="25" max="25" width="8.28515625" style="37" customWidth="1"/>
    <col min="26" max="16384" width="9.140625" style="37"/>
  </cols>
  <sheetData>
    <row r="1" spans="1:32" s="22" customFormat="1" ht="54.75" customHeight="1" x14ac:dyDescent="0.35">
      <c r="B1" s="102" t="s">
        <v>68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21"/>
      <c r="P1" s="21"/>
      <c r="Q1" s="21"/>
      <c r="R1" s="21"/>
      <c r="S1" s="21"/>
      <c r="T1" s="21"/>
      <c r="U1" s="21"/>
      <c r="V1" s="21"/>
      <c r="W1" s="21"/>
      <c r="X1" s="87"/>
      <c r="Y1" s="87"/>
      <c r="Z1" s="41"/>
      <c r="AB1" s="47" t="s">
        <v>14</v>
      </c>
    </row>
    <row r="2" spans="1:32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7</v>
      </c>
      <c r="N2" s="45"/>
      <c r="O2" s="23"/>
      <c r="P2" s="23"/>
      <c r="Q2" s="24"/>
      <c r="R2" s="24"/>
      <c r="S2" s="24"/>
      <c r="T2" s="24"/>
      <c r="U2" s="24"/>
      <c r="V2" s="24"/>
      <c r="X2" s="82"/>
      <c r="Y2" s="82"/>
      <c r="Z2" s="91" t="s">
        <v>7</v>
      </c>
      <c r="AA2" s="91"/>
    </row>
    <row r="3" spans="1:32" s="26" customFormat="1" ht="67.5" customHeight="1" x14ac:dyDescent="0.25">
      <c r="A3" s="83"/>
      <c r="B3" s="84" t="s">
        <v>21</v>
      </c>
      <c r="C3" s="84"/>
      <c r="D3" s="84"/>
      <c r="E3" s="84" t="s">
        <v>22</v>
      </c>
      <c r="F3" s="84"/>
      <c r="G3" s="84"/>
      <c r="H3" s="84" t="s">
        <v>73</v>
      </c>
      <c r="I3" s="84"/>
      <c r="J3" s="84"/>
      <c r="K3" s="84" t="s">
        <v>9</v>
      </c>
      <c r="L3" s="84"/>
      <c r="M3" s="84"/>
      <c r="N3" s="84" t="s">
        <v>10</v>
      </c>
      <c r="O3" s="84"/>
      <c r="P3" s="84"/>
      <c r="Q3" s="88" t="s">
        <v>8</v>
      </c>
      <c r="R3" s="89"/>
      <c r="S3" s="90"/>
      <c r="T3" s="84" t="s">
        <v>16</v>
      </c>
      <c r="U3" s="84"/>
      <c r="V3" s="84"/>
      <c r="W3" s="84" t="s">
        <v>11</v>
      </c>
      <c r="X3" s="84"/>
      <c r="Y3" s="84"/>
      <c r="Z3" s="84" t="s">
        <v>12</v>
      </c>
      <c r="AA3" s="84"/>
      <c r="AB3" s="84"/>
    </row>
    <row r="4" spans="1:32" s="27" customFormat="1" ht="19.5" customHeight="1" x14ac:dyDescent="0.25">
      <c r="A4" s="83"/>
      <c r="B4" s="85" t="s">
        <v>15</v>
      </c>
      <c r="C4" s="85" t="s">
        <v>32</v>
      </c>
      <c r="D4" s="86" t="s">
        <v>2</v>
      </c>
      <c r="E4" s="85" t="s">
        <v>15</v>
      </c>
      <c r="F4" s="85" t="s">
        <v>32</v>
      </c>
      <c r="G4" s="86" t="s">
        <v>2</v>
      </c>
      <c r="H4" s="85" t="s">
        <v>15</v>
      </c>
      <c r="I4" s="85" t="s">
        <v>32</v>
      </c>
      <c r="J4" s="86" t="s">
        <v>2</v>
      </c>
      <c r="K4" s="85" t="s">
        <v>15</v>
      </c>
      <c r="L4" s="85" t="s">
        <v>32</v>
      </c>
      <c r="M4" s="86" t="s">
        <v>2</v>
      </c>
      <c r="N4" s="85" t="s">
        <v>15</v>
      </c>
      <c r="O4" s="85" t="s">
        <v>32</v>
      </c>
      <c r="P4" s="86" t="s">
        <v>2</v>
      </c>
      <c r="Q4" s="85" t="s">
        <v>15</v>
      </c>
      <c r="R4" s="85" t="s">
        <v>32</v>
      </c>
      <c r="S4" s="86" t="s">
        <v>2</v>
      </c>
      <c r="T4" s="85" t="s">
        <v>15</v>
      </c>
      <c r="U4" s="85" t="s">
        <v>32</v>
      </c>
      <c r="V4" s="86" t="s">
        <v>2</v>
      </c>
      <c r="W4" s="85" t="s">
        <v>15</v>
      </c>
      <c r="X4" s="85" t="s">
        <v>32</v>
      </c>
      <c r="Y4" s="86" t="s">
        <v>2</v>
      </c>
      <c r="Z4" s="85" t="s">
        <v>15</v>
      </c>
      <c r="AA4" s="85" t="s">
        <v>32</v>
      </c>
      <c r="AB4" s="86" t="s">
        <v>2</v>
      </c>
    </row>
    <row r="5" spans="1:32" s="27" customFormat="1" ht="6" customHeight="1" x14ac:dyDescent="0.25">
      <c r="A5" s="83"/>
      <c r="B5" s="85"/>
      <c r="C5" s="85"/>
      <c r="D5" s="86"/>
      <c r="E5" s="85"/>
      <c r="F5" s="85"/>
      <c r="G5" s="86"/>
      <c r="H5" s="85"/>
      <c r="I5" s="85"/>
      <c r="J5" s="86"/>
      <c r="K5" s="85"/>
      <c r="L5" s="85"/>
      <c r="M5" s="86"/>
      <c r="N5" s="85"/>
      <c r="O5" s="85"/>
      <c r="P5" s="86"/>
      <c r="Q5" s="85"/>
      <c r="R5" s="85"/>
      <c r="S5" s="86"/>
      <c r="T5" s="85"/>
      <c r="U5" s="85"/>
      <c r="V5" s="86"/>
      <c r="W5" s="85"/>
      <c r="X5" s="85"/>
      <c r="Y5" s="86"/>
      <c r="Z5" s="85"/>
      <c r="AA5" s="85"/>
      <c r="AB5" s="86"/>
    </row>
    <row r="6" spans="1:32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19</v>
      </c>
      <c r="U6" s="43">
        <v>20</v>
      </c>
      <c r="V6" s="43">
        <v>21</v>
      </c>
      <c r="W6" s="43">
        <v>22</v>
      </c>
      <c r="X6" s="43">
        <v>23</v>
      </c>
      <c r="Y6" s="43">
        <v>24</v>
      </c>
      <c r="Z6" s="43">
        <v>25</v>
      </c>
      <c r="AA6" s="43">
        <v>26</v>
      </c>
      <c r="AB6" s="43">
        <v>27</v>
      </c>
    </row>
    <row r="7" spans="1:32" s="30" customFormat="1" ht="18" customHeight="1" x14ac:dyDescent="0.25">
      <c r="A7" s="50" t="s">
        <v>33</v>
      </c>
      <c r="B7" s="28">
        <f>SUM(B8:B28)</f>
        <v>26134</v>
      </c>
      <c r="C7" s="28">
        <f>SUM(C8:C28)</f>
        <v>27697</v>
      </c>
      <c r="D7" s="56">
        <f>IF(B7=0,0,C7/B7)*100</f>
        <v>105.98071477768426</v>
      </c>
      <c r="E7" s="28">
        <f>SUM(E8:E28)</f>
        <v>6528</v>
      </c>
      <c r="F7" s="28">
        <f>SUM(F8:F28)</f>
        <v>8869</v>
      </c>
      <c r="G7" s="56">
        <f>IF(E7=0,0,F7/E7)*100</f>
        <v>135.86090686274511</v>
      </c>
      <c r="H7" s="28">
        <f>SUM(H8:H28)</f>
        <v>885</v>
      </c>
      <c r="I7" s="28">
        <f>SUM(I8:I28)</f>
        <v>472</v>
      </c>
      <c r="J7" s="56">
        <f>IF(H7=0,0,I7/H7)*100</f>
        <v>53.333333333333336</v>
      </c>
      <c r="K7" s="28">
        <f>SUM(K8:K28)</f>
        <v>81</v>
      </c>
      <c r="L7" s="28">
        <f>SUM(L8:L28)</f>
        <v>48</v>
      </c>
      <c r="M7" s="56">
        <f>IF(K7=0,0,L7/K7)*100</f>
        <v>59.259259259259252</v>
      </c>
      <c r="N7" s="28">
        <f>SUM(N8:N28)</f>
        <v>54</v>
      </c>
      <c r="O7" s="28">
        <f>SUM(O8:O28)</f>
        <v>18</v>
      </c>
      <c r="P7" s="56">
        <f>IF(N7=0,0,O7/N7)*100</f>
        <v>33.333333333333329</v>
      </c>
      <c r="Q7" s="28">
        <f>SUM(Q8:Q28)</f>
        <v>4638</v>
      </c>
      <c r="R7" s="28">
        <f>SUM(R8:R28)</f>
        <v>4049</v>
      </c>
      <c r="S7" s="56">
        <f>IF(Q7=0,0,R7/Q7)*100</f>
        <v>87.300560586459682</v>
      </c>
      <c r="T7" s="28">
        <f>SUM(T8:T28)</f>
        <v>25002</v>
      </c>
      <c r="U7" s="28">
        <f>SUM(U8:U28)</f>
        <v>26478</v>
      </c>
      <c r="V7" s="56">
        <f>IF(T7=0,0,U7/T7)*100</f>
        <v>105.90352771778258</v>
      </c>
      <c r="W7" s="28">
        <f>SUM(W8:W28)</f>
        <v>5763</v>
      </c>
      <c r="X7" s="28">
        <f>SUM(X8:X28)</f>
        <v>7910</v>
      </c>
      <c r="Y7" s="56">
        <f>IF(W7=0,0,X7/W7)*100</f>
        <v>137.25490196078431</v>
      </c>
      <c r="Z7" s="28">
        <f>SUM(Z8:Z28)</f>
        <v>4722</v>
      </c>
      <c r="AA7" s="28">
        <f>SUM(AA8:AA28)</f>
        <v>6523</v>
      </c>
      <c r="AB7" s="56">
        <f>IF(Z7=0,0,AA7/Z7)*100</f>
        <v>138.14061838204151</v>
      </c>
      <c r="AC7" s="29"/>
      <c r="AF7" s="33"/>
    </row>
    <row r="8" spans="1:32" s="33" customFormat="1" ht="18" customHeight="1" x14ac:dyDescent="0.25">
      <c r="A8" s="51" t="s">
        <v>34</v>
      </c>
      <c r="B8" s="31">
        <v>1225</v>
      </c>
      <c r="C8" s="31">
        <v>1261</v>
      </c>
      <c r="D8" s="57">
        <f t="shared" ref="D8:D28" si="0">IF(B8=0,0,C8/B8)*100</f>
        <v>102.93877551020407</v>
      </c>
      <c r="E8" s="31">
        <v>408</v>
      </c>
      <c r="F8" s="31">
        <v>532</v>
      </c>
      <c r="G8" s="57">
        <f t="shared" ref="G8:G28" si="1">IF(E8=0,0,F8/E8)*100</f>
        <v>130.39215686274511</v>
      </c>
      <c r="H8" s="31">
        <v>63</v>
      </c>
      <c r="I8" s="31">
        <v>27</v>
      </c>
      <c r="J8" s="57">
        <f t="shared" ref="J8:J28" si="2">IF(H8=0,0,I8/H8)*100</f>
        <v>42.857142857142854</v>
      </c>
      <c r="K8" s="31">
        <v>19</v>
      </c>
      <c r="L8" s="31">
        <v>16</v>
      </c>
      <c r="M8" s="57">
        <f t="shared" ref="M8:M28" si="3">IF(K8=0,0,L8/K8)*100</f>
        <v>84.210526315789465</v>
      </c>
      <c r="N8" s="31">
        <v>4</v>
      </c>
      <c r="O8" s="31">
        <v>2</v>
      </c>
      <c r="P8" s="57">
        <f t="shared" ref="P8:P28" si="4">IF(N8=0,0,O8/N8)*100</f>
        <v>50</v>
      </c>
      <c r="Q8" s="31">
        <v>345</v>
      </c>
      <c r="R8" s="46">
        <v>338</v>
      </c>
      <c r="S8" s="57">
        <f t="shared" ref="S8:S28" si="5">IF(Q8=0,0,R8/Q8)*100</f>
        <v>97.971014492753625</v>
      </c>
      <c r="T8" s="31">
        <v>1148</v>
      </c>
      <c r="U8" s="46">
        <v>1197</v>
      </c>
      <c r="V8" s="57">
        <f t="shared" ref="V8:V28" si="6">IF(T8=0,0,U8/T8)*100</f>
        <v>104.26829268292683</v>
      </c>
      <c r="W8" s="31">
        <v>332</v>
      </c>
      <c r="X8" s="46">
        <v>468</v>
      </c>
      <c r="Y8" s="57">
        <f t="shared" ref="Y8:Y28" si="7">IF(W8=0,0,X8/W8)*100</f>
        <v>140.96385542168676</v>
      </c>
      <c r="Z8" s="31">
        <v>294</v>
      </c>
      <c r="AA8" s="46">
        <v>430</v>
      </c>
      <c r="AB8" s="57">
        <f t="shared" ref="AB8:AB28" si="8">IF(Z8=0,0,AA8/Z8)*100</f>
        <v>146.25850340136054</v>
      </c>
      <c r="AC8" s="29"/>
      <c r="AD8" s="32"/>
    </row>
    <row r="9" spans="1:32" s="34" customFormat="1" ht="18" customHeight="1" x14ac:dyDescent="0.25">
      <c r="A9" s="52" t="s">
        <v>35</v>
      </c>
      <c r="B9" s="31">
        <v>1151</v>
      </c>
      <c r="C9" s="31">
        <v>1094</v>
      </c>
      <c r="D9" s="57">
        <f t="shared" si="0"/>
        <v>95.047784535186793</v>
      </c>
      <c r="E9" s="31">
        <v>248</v>
      </c>
      <c r="F9" s="31">
        <v>230</v>
      </c>
      <c r="G9" s="57">
        <f t="shared" si="1"/>
        <v>92.741935483870961</v>
      </c>
      <c r="H9" s="31">
        <v>30</v>
      </c>
      <c r="I9" s="31">
        <v>18</v>
      </c>
      <c r="J9" s="57">
        <f t="shared" si="2"/>
        <v>60</v>
      </c>
      <c r="K9" s="31">
        <v>2</v>
      </c>
      <c r="L9" s="31">
        <v>1</v>
      </c>
      <c r="M9" s="57">
        <f t="shared" si="3"/>
        <v>50</v>
      </c>
      <c r="N9" s="31">
        <v>0</v>
      </c>
      <c r="O9" s="31">
        <v>0</v>
      </c>
      <c r="P9" s="57">
        <f t="shared" si="4"/>
        <v>0</v>
      </c>
      <c r="Q9" s="31">
        <v>165</v>
      </c>
      <c r="R9" s="46">
        <v>94</v>
      </c>
      <c r="S9" s="57">
        <f t="shared" si="5"/>
        <v>56.969696969696969</v>
      </c>
      <c r="T9" s="31">
        <v>1113</v>
      </c>
      <c r="U9" s="46">
        <v>1068</v>
      </c>
      <c r="V9" s="57">
        <f t="shared" si="6"/>
        <v>95.956873315363879</v>
      </c>
      <c r="W9" s="31">
        <v>228</v>
      </c>
      <c r="X9" s="46">
        <v>211</v>
      </c>
      <c r="Y9" s="57">
        <f t="shared" si="7"/>
        <v>92.543859649122808</v>
      </c>
      <c r="Z9" s="31">
        <v>205</v>
      </c>
      <c r="AA9" s="46">
        <v>202</v>
      </c>
      <c r="AB9" s="57">
        <f t="shared" si="8"/>
        <v>98.536585365853654</v>
      </c>
      <c r="AC9" s="29"/>
      <c r="AD9" s="32"/>
    </row>
    <row r="10" spans="1:32" s="33" customFormat="1" ht="18" customHeight="1" x14ac:dyDescent="0.25">
      <c r="A10" s="52" t="s">
        <v>36</v>
      </c>
      <c r="B10" s="31">
        <v>539</v>
      </c>
      <c r="C10" s="31">
        <v>545</v>
      </c>
      <c r="D10" s="57">
        <f t="shared" si="0"/>
        <v>101.11317254174396</v>
      </c>
      <c r="E10" s="31">
        <v>186</v>
      </c>
      <c r="F10" s="31">
        <v>219</v>
      </c>
      <c r="G10" s="57">
        <f t="shared" si="1"/>
        <v>117.74193548387098</v>
      </c>
      <c r="H10" s="31">
        <v>7</v>
      </c>
      <c r="I10" s="31">
        <v>5</v>
      </c>
      <c r="J10" s="57">
        <f t="shared" si="2"/>
        <v>71.428571428571431</v>
      </c>
      <c r="K10" s="31">
        <v>3</v>
      </c>
      <c r="L10" s="31">
        <v>2</v>
      </c>
      <c r="M10" s="57">
        <f t="shared" si="3"/>
        <v>66.666666666666657</v>
      </c>
      <c r="N10" s="31">
        <v>0</v>
      </c>
      <c r="O10" s="31">
        <v>2</v>
      </c>
      <c r="P10" s="57">
        <f t="shared" si="4"/>
        <v>0</v>
      </c>
      <c r="Q10" s="31">
        <v>156</v>
      </c>
      <c r="R10" s="46">
        <v>101</v>
      </c>
      <c r="S10" s="57">
        <f t="shared" si="5"/>
        <v>64.743589743589752</v>
      </c>
      <c r="T10" s="31">
        <v>514</v>
      </c>
      <c r="U10" s="46">
        <v>518</v>
      </c>
      <c r="V10" s="57">
        <f t="shared" si="6"/>
        <v>100.77821011673151</v>
      </c>
      <c r="W10" s="31">
        <v>168</v>
      </c>
      <c r="X10" s="46">
        <v>193</v>
      </c>
      <c r="Y10" s="57">
        <f t="shared" si="7"/>
        <v>114.88095238095238</v>
      </c>
      <c r="Z10" s="31">
        <v>132</v>
      </c>
      <c r="AA10" s="46">
        <v>149</v>
      </c>
      <c r="AB10" s="57">
        <f t="shared" si="8"/>
        <v>112.87878787878789</v>
      </c>
      <c r="AC10" s="29"/>
      <c r="AD10" s="32"/>
    </row>
    <row r="11" spans="1:32" s="33" customFormat="1" ht="18" customHeight="1" x14ac:dyDescent="0.25">
      <c r="A11" s="52" t="s">
        <v>37</v>
      </c>
      <c r="B11" s="31">
        <v>627</v>
      </c>
      <c r="C11" s="31">
        <v>697</v>
      </c>
      <c r="D11" s="57">
        <f t="shared" si="0"/>
        <v>111.16427432216906</v>
      </c>
      <c r="E11" s="31">
        <v>296</v>
      </c>
      <c r="F11" s="31">
        <v>427</v>
      </c>
      <c r="G11" s="57">
        <f t="shared" si="1"/>
        <v>144.25675675675674</v>
      </c>
      <c r="H11" s="31">
        <v>40</v>
      </c>
      <c r="I11" s="31">
        <v>9</v>
      </c>
      <c r="J11" s="57">
        <f t="shared" si="2"/>
        <v>22.5</v>
      </c>
      <c r="K11" s="31">
        <v>0</v>
      </c>
      <c r="L11" s="31">
        <v>0</v>
      </c>
      <c r="M11" s="57">
        <f t="shared" si="3"/>
        <v>0</v>
      </c>
      <c r="N11" s="31">
        <v>0</v>
      </c>
      <c r="O11" s="31">
        <v>4</v>
      </c>
      <c r="P11" s="57">
        <f t="shared" si="4"/>
        <v>0</v>
      </c>
      <c r="Q11" s="31">
        <v>196</v>
      </c>
      <c r="R11" s="46">
        <v>227</v>
      </c>
      <c r="S11" s="57">
        <f t="shared" si="5"/>
        <v>115.81632653061224</v>
      </c>
      <c r="T11" s="31">
        <v>585</v>
      </c>
      <c r="U11" s="46">
        <v>665</v>
      </c>
      <c r="V11" s="57">
        <f t="shared" si="6"/>
        <v>113.67521367521367</v>
      </c>
      <c r="W11" s="31">
        <v>258</v>
      </c>
      <c r="X11" s="46">
        <v>396</v>
      </c>
      <c r="Y11" s="57">
        <f t="shared" si="7"/>
        <v>153.48837209302326</v>
      </c>
      <c r="Z11" s="31">
        <v>145</v>
      </c>
      <c r="AA11" s="46">
        <v>239</v>
      </c>
      <c r="AB11" s="57">
        <f t="shared" si="8"/>
        <v>164.82758620689654</v>
      </c>
      <c r="AC11" s="29"/>
      <c r="AD11" s="32"/>
    </row>
    <row r="12" spans="1:32" s="33" customFormat="1" ht="18" customHeight="1" x14ac:dyDescent="0.25">
      <c r="A12" s="52" t="s">
        <v>38</v>
      </c>
      <c r="B12" s="31">
        <v>614</v>
      </c>
      <c r="C12" s="31">
        <v>581</v>
      </c>
      <c r="D12" s="57">
        <f t="shared" si="0"/>
        <v>94.625407166123779</v>
      </c>
      <c r="E12" s="31">
        <v>225</v>
      </c>
      <c r="F12" s="31">
        <v>227</v>
      </c>
      <c r="G12" s="57">
        <f t="shared" si="1"/>
        <v>100.8888888888889</v>
      </c>
      <c r="H12" s="31">
        <v>19</v>
      </c>
      <c r="I12" s="31">
        <v>11</v>
      </c>
      <c r="J12" s="57">
        <f t="shared" si="2"/>
        <v>57.894736842105267</v>
      </c>
      <c r="K12" s="31">
        <v>2</v>
      </c>
      <c r="L12" s="31">
        <v>0</v>
      </c>
      <c r="M12" s="57">
        <f t="shared" si="3"/>
        <v>0</v>
      </c>
      <c r="N12" s="31">
        <v>0</v>
      </c>
      <c r="O12" s="31">
        <v>1</v>
      </c>
      <c r="P12" s="57">
        <f t="shared" si="4"/>
        <v>0</v>
      </c>
      <c r="Q12" s="31">
        <v>146</v>
      </c>
      <c r="R12" s="46">
        <v>82</v>
      </c>
      <c r="S12" s="57">
        <f t="shared" si="5"/>
        <v>56.164383561643838</v>
      </c>
      <c r="T12" s="31">
        <v>581</v>
      </c>
      <c r="U12" s="46">
        <v>555</v>
      </c>
      <c r="V12" s="57">
        <f t="shared" si="6"/>
        <v>95.524956970740106</v>
      </c>
      <c r="W12" s="31">
        <v>203</v>
      </c>
      <c r="X12" s="46">
        <v>202</v>
      </c>
      <c r="Y12" s="57">
        <f t="shared" si="7"/>
        <v>99.50738916256158</v>
      </c>
      <c r="Z12" s="31">
        <v>186</v>
      </c>
      <c r="AA12" s="46">
        <v>191</v>
      </c>
      <c r="AB12" s="57">
        <f t="shared" si="8"/>
        <v>102.68817204301075</v>
      </c>
      <c r="AC12" s="29"/>
      <c r="AD12" s="32"/>
    </row>
    <row r="13" spans="1:32" s="33" customFormat="1" ht="18" customHeight="1" x14ac:dyDescent="0.25">
      <c r="A13" s="52" t="s">
        <v>39</v>
      </c>
      <c r="B13" s="31">
        <v>725</v>
      </c>
      <c r="C13" s="31">
        <v>741</v>
      </c>
      <c r="D13" s="57">
        <f t="shared" si="0"/>
        <v>102.20689655172414</v>
      </c>
      <c r="E13" s="31">
        <v>223</v>
      </c>
      <c r="F13" s="31">
        <v>274</v>
      </c>
      <c r="G13" s="57">
        <f t="shared" si="1"/>
        <v>122.86995515695067</v>
      </c>
      <c r="H13" s="31">
        <v>50</v>
      </c>
      <c r="I13" s="31">
        <v>30</v>
      </c>
      <c r="J13" s="57">
        <f t="shared" si="2"/>
        <v>60</v>
      </c>
      <c r="K13" s="31">
        <v>2</v>
      </c>
      <c r="L13" s="31">
        <v>0</v>
      </c>
      <c r="M13" s="57">
        <f t="shared" si="3"/>
        <v>0</v>
      </c>
      <c r="N13" s="31">
        <v>1</v>
      </c>
      <c r="O13" s="31">
        <v>0</v>
      </c>
      <c r="P13" s="57">
        <f t="shared" si="4"/>
        <v>0</v>
      </c>
      <c r="Q13" s="31">
        <v>122</v>
      </c>
      <c r="R13" s="46">
        <v>128</v>
      </c>
      <c r="S13" s="57">
        <f t="shared" si="5"/>
        <v>104.91803278688525</v>
      </c>
      <c r="T13" s="31">
        <v>662</v>
      </c>
      <c r="U13" s="46">
        <v>698</v>
      </c>
      <c r="V13" s="57">
        <f t="shared" si="6"/>
        <v>105.4380664652568</v>
      </c>
      <c r="W13" s="31">
        <v>202</v>
      </c>
      <c r="X13" s="46">
        <v>258</v>
      </c>
      <c r="Y13" s="57">
        <f t="shared" si="7"/>
        <v>127.72277227722772</v>
      </c>
      <c r="Z13" s="31">
        <v>157</v>
      </c>
      <c r="AA13" s="46">
        <v>203</v>
      </c>
      <c r="AB13" s="57">
        <f t="shared" si="8"/>
        <v>129.29936305732483</v>
      </c>
      <c r="AC13" s="29"/>
      <c r="AD13" s="32"/>
    </row>
    <row r="14" spans="1:32" s="33" customFormat="1" ht="18" customHeight="1" x14ac:dyDescent="0.25">
      <c r="A14" s="52" t="s">
        <v>40</v>
      </c>
      <c r="B14" s="31">
        <v>143</v>
      </c>
      <c r="C14" s="31">
        <v>197</v>
      </c>
      <c r="D14" s="57">
        <f t="shared" si="0"/>
        <v>137.76223776223776</v>
      </c>
      <c r="E14" s="31">
        <v>59</v>
      </c>
      <c r="F14" s="31">
        <v>109</v>
      </c>
      <c r="G14" s="57">
        <f t="shared" si="1"/>
        <v>184.74576271186442</v>
      </c>
      <c r="H14" s="31">
        <v>3</v>
      </c>
      <c r="I14" s="31">
        <v>2</v>
      </c>
      <c r="J14" s="57">
        <f t="shared" si="2"/>
        <v>66.666666666666657</v>
      </c>
      <c r="K14" s="31">
        <v>1</v>
      </c>
      <c r="L14" s="31">
        <v>0</v>
      </c>
      <c r="M14" s="57">
        <f t="shared" si="3"/>
        <v>0</v>
      </c>
      <c r="N14" s="31">
        <v>0</v>
      </c>
      <c r="O14" s="31">
        <v>0</v>
      </c>
      <c r="P14" s="57">
        <f t="shared" si="4"/>
        <v>0</v>
      </c>
      <c r="Q14" s="31">
        <v>33</v>
      </c>
      <c r="R14" s="46">
        <v>20</v>
      </c>
      <c r="S14" s="57">
        <f t="shared" si="5"/>
        <v>60.606060606060609</v>
      </c>
      <c r="T14" s="31">
        <v>135</v>
      </c>
      <c r="U14" s="46">
        <v>188</v>
      </c>
      <c r="V14" s="57">
        <f t="shared" si="6"/>
        <v>139.25925925925927</v>
      </c>
      <c r="W14" s="31">
        <v>53</v>
      </c>
      <c r="X14" s="46">
        <v>100</v>
      </c>
      <c r="Y14" s="57">
        <f t="shared" si="7"/>
        <v>188.67924528301887</v>
      </c>
      <c r="Z14" s="31">
        <v>38</v>
      </c>
      <c r="AA14" s="46">
        <v>81</v>
      </c>
      <c r="AB14" s="57">
        <f t="shared" si="8"/>
        <v>213.15789473684214</v>
      </c>
      <c r="AC14" s="29"/>
      <c r="AD14" s="32"/>
    </row>
    <row r="15" spans="1:32" s="33" customFormat="1" ht="18" customHeight="1" x14ac:dyDescent="0.25">
      <c r="A15" s="52" t="s">
        <v>41</v>
      </c>
      <c r="B15" s="31">
        <v>879</v>
      </c>
      <c r="C15" s="31">
        <v>866</v>
      </c>
      <c r="D15" s="57">
        <f t="shared" si="0"/>
        <v>98.521046643913536</v>
      </c>
      <c r="E15" s="31">
        <v>297</v>
      </c>
      <c r="F15" s="31">
        <v>273</v>
      </c>
      <c r="G15" s="57">
        <f t="shared" si="1"/>
        <v>91.919191919191917</v>
      </c>
      <c r="H15" s="31">
        <v>32</v>
      </c>
      <c r="I15" s="31">
        <v>10</v>
      </c>
      <c r="J15" s="57">
        <f t="shared" si="2"/>
        <v>31.25</v>
      </c>
      <c r="K15" s="31">
        <v>1</v>
      </c>
      <c r="L15" s="31">
        <v>2</v>
      </c>
      <c r="M15" s="57">
        <f t="shared" si="3"/>
        <v>200</v>
      </c>
      <c r="N15" s="31">
        <v>1</v>
      </c>
      <c r="O15" s="31">
        <v>2</v>
      </c>
      <c r="P15" s="57">
        <f t="shared" si="4"/>
        <v>200</v>
      </c>
      <c r="Q15" s="31">
        <v>181</v>
      </c>
      <c r="R15" s="46">
        <v>108</v>
      </c>
      <c r="S15" s="57">
        <f t="shared" si="5"/>
        <v>59.668508287292823</v>
      </c>
      <c r="T15" s="31">
        <v>844</v>
      </c>
      <c r="U15" s="46">
        <v>839</v>
      </c>
      <c r="V15" s="57">
        <f t="shared" si="6"/>
        <v>99.407582938388629</v>
      </c>
      <c r="W15" s="31">
        <v>270</v>
      </c>
      <c r="X15" s="46">
        <v>247</v>
      </c>
      <c r="Y15" s="57">
        <f t="shared" si="7"/>
        <v>91.481481481481481</v>
      </c>
      <c r="Z15" s="31">
        <v>223</v>
      </c>
      <c r="AA15" s="46">
        <v>195</v>
      </c>
      <c r="AB15" s="57">
        <f t="shared" si="8"/>
        <v>87.443946188340803</v>
      </c>
      <c r="AC15" s="29"/>
      <c r="AD15" s="32"/>
    </row>
    <row r="16" spans="1:32" s="33" customFormat="1" ht="18" customHeight="1" x14ac:dyDescent="0.25">
      <c r="A16" s="52" t="s">
        <v>42</v>
      </c>
      <c r="B16" s="31">
        <v>559</v>
      </c>
      <c r="C16" s="31">
        <v>536</v>
      </c>
      <c r="D16" s="57">
        <f t="shared" si="0"/>
        <v>95.885509838998203</v>
      </c>
      <c r="E16" s="31">
        <v>174</v>
      </c>
      <c r="F16" s="31">
        <v>155</v>
      </c>
      <c r="G16" s="57">
        <f t="shared" si="1"/>
        <v>89.080459770114942</v>
      </c>
      <c r="H16" s="31">
        <v>12</v>
      </c>
      <c r="I16" s="31">
        <v>10</v>
      </c>
      <c r="J16" s="57">
        <f t="shared" si="2"/>
        <v>83.333333333333343</v>
      </c>
      <c r="K16" s="31">
        <v>3</v>
      </c>
      <c r="L16" s="31">
        <v>1</v>
      </c>
      <c r="M16" s="57">
        <f t="shared" si="3"/>
        <v>33.333333333333329</v>
      </c>
      <c r="N16" s="31">
        <v>0</v>
      </c>
      <c r="O16" s="31">
        <v>0</v>
      </c>
      <c r="P16" s="57">
        <f t="shared" si="4"/>
        <v>0</v>
      </c>
      <c r="Q16" s="31">
        <v>138</v>
      </c>
      <c r="R16" s="46">
        <v>106</v>
      </c>
      <c r="S16" s="57">
        <f t="shared" si="5"/>
        <v>76.811594202898547</v>
      </c>
      <c r="T16" s="31">
        <v>546</v>
      </c>
      <c r="U16" s="46">
        <v>518</v>
      </c>
      <c r="V16" s="57">
        <f t="shared" si="6"/>
        <v>94.871794871794862</v>
      </c>
      <c r="W16" s="31">
        <v>161</v>
      </c>
      <c r="X16" s="46">
        <v>137</v>
      </c>
      <c r="Y16" s="57">
        <f t="shared" si="7"/>
        <v>85.093167701863365</v>
      </c>
      <c r="Z16" s="31">
        <v>141</v>
      </c>
      <c r="AA16" s="46">
        <v>122</v>
      </c>
      <c r="AB16" s="57">
        <f t="shared" si="8"/>
        <v>86.524822695035468</v>
      </c>
      <c r="AC16" s="29"/>
      <c r="AD16" s="32"/>
    </row>
    <row r="17" spans="1:30" s="33" customFormat="1" ht="18" customHeight="1" x14ac:dyDescent="0.25">
      <c r="A17" s="52" t="s">
        <v>43</v>
      </c>
      <c r="B17" s="31">
        <v>418</v>
      </c>
      <c r="C17" s="31">
        <v>518</v>
      </c>
      <c r="D17" s="57">
        <f t="shared" si="0"/>
        <v>123.92344497607655</v>
      </c>
      <c r="E17" s="31">
        <v>206</v>
      </c>
      <c r="F17" s="31">
        <v>298</v>
      </c>
      <c r="G17" s="57">
        <f t="shared" si="1"/>
        <v>144.66019417475729</v>
      </c>
      <c r="H17" s="31">
        <v>19</v>
      </c>
      <c r="I17" s="31">
        <v>18</v>
      </c>
      <c r="J17" s="57">
        <f t="shared" si="2"/>
        <v>94.73684210526315</v>
      </c>
      <c r="K17" s="31">
        <v>2</v>
      </c>
      <c r="L17" s="31">
        <v>0</v>
      </c>
      <c r="M17" s="57">
        <f t="shared" si="3"/>
        <v>0</v>
      </c>
      <c r="N17" s="31">
        <v>1</v>
      </c>
      <c r="O17" s="31">
        <v>0</v>
      </c>
      <c r="P17" s="57">
        <f t="shared" si="4"/>
        <v>0</v>
      </c>
      <c r="Q17" s="31">
        <v>124</v>
      </c>
      <c r="R17" s="46">
        <v>107</v>
      </c>
      <c r="S17" s="57">
        <f t="shared" si="5"/>
        <v>86.290322580645167</v>
      </c>
      <c r="T17" s="31">
        <v>384</v>
      </c>
      <c r="U17" s="46">
        <v>465</v>
      </c>
      <c r="V17" s="57">
        <f t="shared" si="6"/>
        <v>121.09375</v>
      </c>
      <c r="W17" s="31">
        <v>188</v>
      </c>
      <c r="X17" s="46">
        <v>266</v>
      </c>
      <c r="Y17" s="57">
        <f t="shared" si="7"/>
        <v>141.48936170212767</v>
      </c>
      <c r="Z17" s="31">
        <v>158</v>
      </c>
      <c r="AA17" s="46">
        <v>191</v>
      </c>
      <c r="AB17" s="57">
        <f t="shared" si="8"/>
        <v>120.88607594936708</v>
      </c>
      <c r="AC17" s="29"/>
      <c r="AD17" s="32"/>
    </row>
    <row r="18" spans="1:30" s="33" customFormat="1" ht="18" customHeight="1" x14ac:dyDescent="0.25">
      <c r="A18" s="52" t="s">
        <v>44</v>
      </c>
      <c r="B18" s="31">
        <v>627</v>
      </c>
      <c r="C18" s="31">
        <v>680</v>
      </c>
      <c r="D18" s="57">
        <f t="shared" si="0"/>
        <v>108.45295055821371</v>
      </c>
      <c r="E18" s="31">
        <v>232</v>
      </c>
      <c r="F18" s="31">
        <v>292</v>
      </c>
      <c r="G18" s="57">
        <f t="shared" si="1"/>
        <v>125.86206896551724</v>
      </c>
      <c r="H18" s="31">
        <v>14</v>
      </c>
      <c r="I18" s="31">
        <v>11</v>
      </c>
      <c r="J18" s="57">
        <f t="shared" si="2"/>
        <v>78.571428571428569</v>
      </c>
      <c r="K18" s="31">
        <v>2</v>
      </c>
      <c r="L18" s="31">
        <v>0</v>
      </c>
      <c r="M18" s="57">
        <f t="shared" si="3"/>
        <v>0</v>
      </c>
      <c r="N18" s="31">
        <v>1</v>
      </c>
      <c r="O18" s="31">
        <v>0</v>
      </c>
      <c r="P18" s="57">
        <f t="shared" si="4"/>
        <v>0</v>
      </c>
      <c r="Q18" s="31">
        <v>219</v>
      </c>
      <c r="R18" s="46">
        <v>112</v>
      </c>
      <c r="S18" s="57">
        <f t="shared" si="5"/>
        <v>51.141552511415526</v>
      </c>
      <c r="T18" s="31">
        <v>595</v>
      </c>
      <c r="U18" s="46">
        <v>653</v>
      </c>
      <c r="V18" s="57">
        <f t="shared" si="6"/>
        <v>109.74789915966387</v>
      </c>
      <c r="W18" s="31">
        <v>203</v>
      </c>
      <c r="X18" s="46">
        <v>268</v>
      </c>
      <c r="Y18" s="57">
        <f t="shared" si="7"/>
        <v>132.01970443349754</v>
      </c>
      <c r="Z18" s="31">
        <v>157</v>
      </c>
      <c r="AA18" s="46">
        <v>192</v>
      </c>
      <c r="AB18" s="57">
        <f t="shared" si="8"/>
        <v>122.29299363057325</v>
      </c>
      <c r="AC18" s="29"/>
      <c r="AD18" s="32"/>
    </row>
    <row r="19" spans="1:30" s="33" customFormat="1" ht="18" customHeight="1" x14ac:dyDescent="0.25">
      <c r="A19" s="52" t="s">
        <v>45</v>
      </c>
      <c r="B19" s="31">
        <v>1360</v>
      </c>
      <c r="C19" s="31">
        <v>1499</v>
      </c>
      <c r="D19" s="57">
        <f t="shared" si="0"/>
        <v>110.22058823529413</v>
      </c>
      <c r="E19" s="31">
        <v>362</v>
      </c>
      <c r="F19" s="31">
        <v>496</v>
      </c>
      <c r="G19" s="57">
        <f t="shared" si="1"/>
        <v>137.01657458563537</v>
      </c>
      <c r="H19" s="31">
        <v>24</v>
      </c>
      <c r="I19" s="31">
        <v>17</v>
      </c>
      <c r="J19" s="57">
        <f t="shared" si="2"/>
        <v>70.833333333333343</v>
      </c>
      <c r="K19" s="31">
        <v>0</v>
      </c>
      <c r="L19" s="31">
        <v>0</v>
      </c>
      <c r="M19" s="57">
        <f t="shared" si="3"/>
        <v>0</v>
      </c>
      <c r="N19" s="31">
        <v>5</v>
      </c>
      <c r="O19" s="31">
        <v>0</v>
      </c>
      <c r="P19" s="57">
        <f t="shared" si="4"/>
        <v>0</v>
      </c>
      <c r="Q19" s="31">
        <v>289</v>
      </c>
      <c r="R19" s="46">
        <v>244</v>
      </c>
      <c r="S19" s="57">
        <f t="shared" si="5"/>
        <v>84.429065743944633</v>
      </c>
      <c r="T19" s="31">
        <v>1315</v>
      </c>
      <c r="U19" s="46">
        <v>1404</v>
      </c>
      <c r="V19" s="57">
        <f t="shared" si="6"/>
        <v>106.7680608365019</v>
      </c>
      <c r="W19" s="31">
        <v>338</v>
      </c>
      <c r="X19" s="46">
        <v>448</v>
      </c>
      <c r="Y19" s="57">
        <f t="shared" si="7"/>
        <v>132.54437869822488</v>
      </c>
      <c r="Z19" s="31">
        <v>305</v>
      </c>
      <c r="AA19" s="46">
        <v>408</v>
      </c>
      <c r="AB19" s="57">
        <f t="shared" si="8"/>
        <v>133.7704918032787</v>
      </c>
      <c r="AC19" s="29"/>
      <c r="AD19" s="32"/>
    </row>
    <row r="20" spans="1:30" s="33" customFormat="1" ht="18" customHeight="1" x14ac:dyDescent="0.25">
      <c r="A20" s="52" t="s">
        <v>46</v>
      </c>
      <c r="B20" s="31">
        <v>304</v>
      </c>
      <c r="C20" s="31">
        <v>440</v>
      </c>
      <c r="D20" s="57">
        <f t="shared" si="0"/>
        <v>144.73684210526315</v>
      </c>
      <c r="E20" s="31">
        <v>144</v>
      </c>
      <c r="F20" s="31">
        <v>196</v>
      </c>
      <c r="G20" s="57">
        <f t="shared" si="1"/>
        <v>136.11111111111111</v>
      </c>
      <c r="H20" s="31">
        <v>26</v>
      </c>
      <c r="I20" s="31">
        <v>49</v>
      </c>
      <c r="J20" s="57">
        <f t="shared" si="2"/>
        <v>188.46153846153845</v>
      </c>
      <c r="K20" s="31">
        <v>5</v>
      </c>
      <c r="L20" s="31">
        <v>6</v>
      </c>
      <c r="M20" s="57">
        <f t="shared" si="3"/>
        <v>120</v>
      </c>
      <c r="N20" s="31">
        <v>3</v>
      </c>
      <c r="O20" s="31">
        <v>0</v>
      </c>
      <c r="P20" s="57">
        <f t="shared" si="4"/>
        <v>0</v>
      </c>
      <c r="Q20" s="31">
        <v>134</v>
      </c>
      <c r="R20" s="46">
        <v>88</v>
      </c>
      <c r="S20" s="57">
        <f t="shared" si="5"/>
        <v>65.671641791044777</v>
      </c>
      <c r="T20" s="31">
        <v>275</v>
      </c>
      <c r="U20" s="46">
        <v>382</v>
      </c>
      <c r="V20" s="57">
        <f t="shared" si="6"/>
        <v>138.90909090909091</v>
      </c>
      <c r="W20" s="31">
        <v>119</v>
      </c>
      <c r="X20" s="46">
        <v>145</v>
      </c>
      <c r="Y20" s="57">
        <f t="shared" si="7"/>
        <v>121.84873949579831</v>
      </c>
      <c r="Z20" s="31">
        <v>92</v>
      </c>
      <c r="AA20" s="46">
        <v>119</v>
      </c>
      <c r="AB20" s="57">
        <f t="shared" si="8"/>
        <v>129.34782608695653</v>
      </c>
      <c r="AC20" s="29"/>
      <c r="AD20" s="32"/>
    </row>
    <row r="21" spans="1:30" s="33" customFormat="1" ht="18" customHeight="1" x14ac:dyDescent="0.25">
      <c r="A21" s="52" t="s">
        <v>47</v>
      </c>
      <c r="B21" s="31">
        <v>420</v>
      </c>
      <c r="C21" s="31">
        <v>438</v>
      </c>
      <c r="D21" s="57">
        <f t="shared" si="0"/>
        <v>104.28571428571429</v>
      </c>
      <c r="E21" s="31">
        <v>202</v>
      </c>
      <c r="F21" s="31">
        <v>201</v>
      </c>
      <c r="G21" s="57">
        <f t="shared" si="1"/>
        <v>99.504950495049499</v>
      </c>
      <c r="H21" s="31">
        <v>14</v>
      </c>
      <c r="I21" s="31">
        <v>15</v>
      </c>
      <c r="J21" s="57">
        <f t="shared" si="2"/>
        <v>107.14285714285714</v>
      </c>
      <c r="K21" s="31">
        <v>1</v>
      </c>
      <c r="L21" s="31">
        <v>0</v>
      </c>
      <c r="M21" s="57">
        <f t="shared" si="3"/>
        <v>0</v>
      </c>
      <c r="N21" s="31">
        <v>0</v>
      </c>
      <c r="O21" s="31">
        <v>0</v>
      </c>
      <c r="P21" s="57">
        <f t="shared" si="4"/>
        <v>0</v>
      </c>
      <c r="Q21" s="31">
        <v>97</v>
      </c>
      <c r="R21" s="46">
        <v>42</v>
      </c>
      <c r="S21" s="57">
        <f t="shared" si="5"/>
        <v>43.298969072164951</v>
      </c>
      <c r="T21" s="31">
        <v>387</v>
      </c>
      <c r="U21" s="46">
        <v>386</v>
      </c>
      <c r="V21" s="57">
        <f t="shared" si="6"/>
        <v>99.741602067183464</v>
      </c>
      <c r="W21" s="31">
        <v>175</v>
      </c>
      <c r="X21" s="46">
        <v>157</v>
      </c>
      <c r="Y21" s="57">
        <f t="shared" si="7"/>
        <v>89.714285714285708</v>
      </c>
      <c r="Z21" s="31">
        <v>129</v>
      </c>
      <c r="AA21" s="46">
        <v>140</v>
      </c>
      <c r="AB21" s="57">
        <f t="shared" si="8"/>
        <v>108.52713178294573</v>
      </c>
      <c r="AC21" s="29"/>
      <c r="AD21" s="32"/>
    </row>
    <row r="22" spans="1:30" s="33" customFormat="1" ht="18" customHeight="1" x14ac:dyDescent="0.25">
      <c r="A22" s="52" t="s">
        <v>48</v>
      </c>
      <c r="B22" s="31">
        <v>244</v>
      </c>
      <c r="C22" s="31">
        <v>258</v>
      </c>
      <c r="D22" s="57">
        <f t="shared" si="0"/>
        <v>105.73770491803278</v>
      </c>
      <c r="E22" s="31">
        <v>215</v>
      </c>
      <c r="F22" s="31">
        <v>255</v>
      </c>
      <c r="G22" s="57">
        <f t="shared" si="1"/>
        <v>118.6046511627907</v>
      </c>
      <c r="H22" s="31">
        <v>12</v>
      </c>
      <c r="I22" s="31">
        <v>7</v>
      </c>
      <c r="J22" s="57">
        <f t="shared" si="2"/>
        <v>58.333333333333336</v>
      </c>
      <c r="K22" s="31">
        <v>0</v>
      </c>
      <c r="L22" s="31">
        <v>1</v>
      </c>
      <c r="M22" s="57">
        <f t="shared" si="3"/>
        <v>0</v>
      </c>
      <c r="N22" s="31">
        <v>3</v>
      </c>
      <c r="O22" s="31">
        <v>0</v>
      </c>
      <c r="P22" s="57">
        <f t="shared" si="4"/>
        <v>0</v>
      </c>
      <c r="Q22" s="31">
        <v>209</v>
      </c>
      <c r="R22" s="46">
        <v>252</v>
      </c>
      <c r="S22" s="57">
        <f t="shared" si="5"/>
        <v>120.57416267942584</v>
      </c>
      <c r="T22" s="31">
        <v>207</v>
      </c>
      <c r="U22" s="46">
        <v>232</v>
      </c>
      <c r="V22" s="57">
        <f t="shared" si="6"/>
        <v>112.07729468599035</v>
      </c>
      <c r="W22" s="31">
        <v>185</v>
      </c>
      <c r="X22" s="46">
        <v>229</v>
      </c>
      <c r="Y22" s="57">
        <f t="shared" si="7"/>
        <v>123.78378378378379</v>
      </c>
      <c r="Z22" s="31">
        <v>143</v>
      </c>
      <c r="AA22" s="46">
        <v>188</v>
      </c>
      <c r="AB22" s="57">
        <f t="shared" si="8"/>
        <v>131.46853146853147</v>
      </c>
      <c r="AC22" s="29"/>
      <c r="AD22" s="32"/>
    </row>
    <row r="23" spans="1:30" s="33" customFormat="1" ht="18" customHeight="1" x14ac:dyDescent="0.25">
      <c r="A23" s="52" t="s">
        <v>49</v>
      </c>
      <c r="B23" s="31">
        <v>446</v>
      </c>
      <c r="C23" s="31">
        <v>462</v>
      </c>
      <c r="D23" s="57">
        <f t="shared" si="0"/>
        <v>103.58744394618836</v>
      </c>
      <c r="E23" s="31">
        <v>205</v>
      </c>
      <c r="F23" s="31">
        <v>231</v>
      </c>
      <c r="G23" s="57">
        <f t="shared" si="1"/>
        <v>112.68292682926828</v>
      </c>
      <c r="H23" s="31">
        <v>14</v>
      </c>
      <c r="I23" s="31">
        <v>9</v>
      </c>
      <c r="J23" s="57">
        <f t="shared" si="2"/>
        <v>64.285714285714292</v>
      </c>
      <c r="K23" s="31">
        <v>3</v>
      </c>
      <c r="L23" s="31">
        <v>0</v>
      </c>
      <c r="M23" s="57">
        <f t="shared" si="3"/>
        <v>0</v>
      </c>
      <c r="N23" s="31">
        <v>0</v>
      </c>
      <c r="O23" s="31">
        <v>0</v>
      </c>
      <c r="P23" s="57">
        <f t="shared" si="4"/>
        <v>0</v>
      </c>
      <c r="Q23" s="31">
        <v>113</v>
      </c>
      <c r="R23" s="46">
        <v>33</v>
      </c>
      <c r="S23" s="57">
        <f t="shared" si="5"/>
        <v>29.20353982300885</v>
      </c>
      <c r="T23" s="31">
        <v>417</v>
      </c>
      <c r="U23" s="46">
        <v>441</v>
      </c>
      <c r="V23" s="57">
        <f t="shared" si="6"/>
        <v>105.75539568345324</v>
      </c>
      <c r="W23" s="31">
        <v>177</v>
      </c>
      <c r="X23" s="46">
        <v>211</v>
      </c>
      <c r="Y23" s="57">
        <f t="shared" si="7"/>
        <v>119.2090395480226</v>
      </c>
      <c r="Z23" s="31">
        <v>123</v>
      </c>
      <c r="AA23" s="46">
        <v>160</v>
      </c>
      <c r="AB23" s="57">
        <f t="shared" si="8"/>
        <v>130.08130081300811</v>
      </c>
      <c r="AC23" s="29"/>
      <c r="AD23" s="32"/>
    </row>
    <row r="24" spans="1:30" s="33" customFormat="1" ht="18" customHeight="1" x14ac:dyDescent="0.25">
      <c r="A24" s="52" t="s">
        <v>50</v>
      </c>
      <c r="B24" s="31">
        <v>444</v>
      </c>
      <c r="C24" s="31">
        <v>427</v>
      </c>
      <c r="D24" s="57">
        <f t="shared" si="0"/>
        <v>96.171171171171167</v>
      </c>
      <c r="E24" s="31">
        <v>186</v>
      </c>
      <c r="F24" s="31">
        <v>193</v>
      </c>
      <c r="G24" s="57">
        <f t="shared" si="1"/>
        <v>103.76344086021506</v>
      </c>
      <c r="H24" s="31">
        <v>8</v>
      </c>
      <c r="I24" s="31">
        <v>5</v>
      </c>
      <c r="J24" s="57">
        <f t="shared" si="2"/>
        <v>62.5</v>
      </c>
      <c r="K24" s="31">
        <v>0</v>
      </c>
      <c r="L24" s="31">
        <v>0</v>
      </c>
      <c r="M24" s="57">
        <f t="shared" si="3"/>
        <v>0</v>
      </c>
      <c r="N24" s="31">
        <v>1</v>
      </c>
      <c r="O24" s="31">
        <v>0</v>
      </c>
      <c r="P24" s="57">
        <f t="shared" si="4"/>
        <v>0</v>
      </c>
      <c r="Q24" s="31">
        <v>123</v>
      </c>
      <c r="R24" s="46">
        <v>17</v>
      </c>
      <c r="S24" s="57">
        <f t="shared" si="5"/>
        <v>13.821138211382115</v>
      </c>
      <c r="T24" s="31">
        <v>423</v>
      </c>
      <c r="U24" s="46">
        <v>409</v>
      </c>
      <c r="V24" s="57">
        <f t="shared" si="6"/>
        <v>96.690307328605201</v>
      </c>
      <c r="W24" s="31">
        <v>171</v>
      </c>
      <c r="X24" s="46">
        <v>176</v>
      </c>
      <c r="Y24" s="57">
        <f t="shared" si="7"/>
        <v>102.92397660818713</v>
      </c>
      <c r="Z24" s="31">
        <v>149</v>
      </c>
      <c r="AA24" s="46">
        <v>146</v>
      </c>
      <c r="AB24" s="57">
        <f t="shared" si="8"/>
        <v>97.986577181208062</v>
      </c>
      <c r="AC24" s="29"/>
      <c r="AD24" s="32"/>
    </row>
    <row r="25" spans="1:30" s="33" customFormat="1" ht="18" customHeight="1" x14ac:dyDescent="0.25">
      <c r="A25" s="53" t="s">
        <v>51</v>
      </c>
      <c r="B25" s="31">
        <v>568</v>
      </c>
      <c r="C25" s="31">
        <v>772</v>
      </c>
      <c r="D25" s="57">
        <f t="shared" si="0"/>
        <v>135.91549295774647</v>
      </c>
      <c r="E25" s="31">
        <v>227</v>
      </c>
      <c r="F25" s="31">
        <v>360</v>
      </c>
      <c r="G25" s="57">
        <f t="shared" si="1"/>
        <v>158.59030837004406</v>
      </c>
      <c r="H25" s="31">
        <v>26</v>
      </c>
      <c r="I25" s="31">
        <v>12</v>
      </c>
      <c r="J25" s="57">
        <f t="shared" si="2"/>
        <v>46.153846153846153</v>
      </c>
      <c r="K25" s="31">
        <v>1</v>
      </c>
      <c r="L25" s="31">
        <v>1</v>
      </c>
      <c r="M25" s="57">
        <f t="shared" si="3"/>
        <v>100</v>
      </c>
      <c r="N25" s="31">
        <v>0</v>
      </c>
      <c r="O25" s="31">
        <v>1</v>
      </c>
      <c r="P25" s="57">
        <f t="shared" si="4"/>
        <v>0</v>
      </c>
      <c r="Q25" s="31">
        <v>209</v>
      </c>
      <c r="R25" s="46">
        <v>237</v>
      </c>
      <c r="S25" s="57">
        <f t="shared" si="5"/>
        <v>113.39712918660287</v>
      </c>
      <c r="T25" s="31">
        <v>515</v>
      </c>
      <c r="U25" s="46">
        <v>729</v>
      </c>
      <c r="V25" s="57">
        <f t="shared" si="6"/>
        <v>141.55339805825241</v>
      </c>
      <c r="W25" s="31">
        <v>192</v>
      </c>
      <c r="X25" s="46">
        <v>322</v>
      </c>
      <c r="Y25" s="57">
        <f t="shared" si="7"/>
        <v>167.70833333333331</v>
      </c>
      <c r="Z25" s="31">
        <v>163</v>
      </c>
      <c r="AA25" s="46">
        <v>272</v>
      </c>
      <c r="AB25" s="57">
        <f t="shared" si="8"/>
        <v>166.87116564417178</v>
      </c>
      <c r="AC25" s="29"/>
      <c r="AD25" s="32"/>
    </row>
    <row r="26" spans="1:30" s="33" customFormat="1" ht="18" customHeight="1" x14ac:dyDescent="0.25">
      <c r="A26" s="52" t="s">
        <v>52</v>
      </c>
      <c r="B26" s="31">
        <v>9085</v>
      </c>
      <c r="C26" s="31">
        <v>9810</v>
      </c>
      <c r="D26" s="57">
        <f t="shared" si="0"/>
        <v>107.98018712162907</v>
      </c>
      <c r="E26" s="31">
        <v>1262</v>
      </c>
      <c r="F26" s="31">
        <v>2487</v>
      </c>
      <c r="G26" s="57">
        <f t="shared" si="1"/>
        <v>197.06814580031696</v>
      </c>
      <c r="H26" s="31">
        <v>293</v>
      </c>
      <c r="I26" s="31">
        <v>78</v>
      </c>
      <c r="J26" s="57">
        <f t="shared" si="2"/>
        <v>26.621160409556317</v>
      </c>
      <c r="K26" s="31">
        <v>14</v>
      </c>
      <c r="L26" s="31">
        <v>7</v>
      </c>
      <c r="M26" s="57">
        <f t="shared" si="3"/>
        <v>50</v>
      </c>
      <c r="N26" s="31">
        <v>19</v>
      </c>
      <c r="O26" s="31">
        <v>0</v>
      </c>
      <c r="P26" s="57">
        <f t="shared" si="4"/>
        <v>0</v>
      </c>
      <c r="Q26" s="31">
        <v>557</v>
      </c>
      <c r="R26" s="46">
        <v>435</v>
      </c>
      <c r="S26" s="57">
        <f t="shared" si="5"/>
        <v>78.09694793536805</v>
      </c>
      <c r="T26" s="31">
        <v>8841</v>
      </c>
      <c r="U26" s="46">
        <v>9515</v>
      </c>
      <c r="V26" s="57">
        <f t="shared" si="6"/>
        <v>107.62357199411832</v>
      </c>
      <c r="W26" s="31">
        <v>1102</v>
      </c>
      <c r="X26" s="46">
        <v>2220</v>
      </c>
      <c r="Y26" s="57">
        <f t="shared" si="7"/>
        <v>201.45190562613431</v>
      </c>
      <c r="Z26" s="31">
        <v>885</v>
      </c>
      <c r="AA26" s="46">
        <v>1829</v>
      </c>
      <c r="AB26" s="57">
        <f t="shared" si="8"/>
        <v>206.66666666666669</v>
      </c>
      <c r="AC26" s="29"/>
      <c r="AD26" s="32"/>
    </row>
    <row r="27" spans="1:30" s="33" customFormat="1" ht="18" customHeight="1" x14ac:dyDescent="0.25">
      <c r="A27" s="52" t="s">
        <v>53</v>
      </c>
      <c r="B27" s="31">
        <v>3245</v>
      </c>
      <c r="C27" s="31">
        <v>3364</v>
      </c>
      <c r="D27" s="57">
        <f t="shared" si="0"/>
        <v>103.66718027734979</v>
      </c>
      <c r="E27" s="31">
        <v>570</v>
      </c>
      <c r="F27" s="31">
        <v>739</v>
      </c>
      <c r="G27" s="57">
        <f t="shared" si="1"/>
        <v>129.64912280701753</v>
      </c>
      <c r="H27" s="31">
        <v>83</v>
      </c>
      <c r="I27" s="31">
        <v>45</v>
      </c>
      <c r="J27" s="57">
        <f t="shared" si="2"/>
        <v>54.216867469879517</v>
      </c>
      <c r="K27" s="31">
        <v>16</v>
      </c>
      <c r="L27" s="31">
        <v>9</v>
      </c>
      <c r="M27" s="57">
        <f t="shared" si="3"/>
        <v>56.25</v>
      </c>
      <c r="N27" s="31">
        <v>15</v>
      </c>
      <c r="O27" s="31">
        <v>6</v>
      </c>
      <c r="P27" s="57">
        <f t="shared" si="4"/>
        <v>40</v>
      </c>
      <c r="Q27" s="31">
        <v>515</v>
      </c>
      <c r="R27" s="46">
        <v>641</v>
      </c>
      <c r="S27" s="57">
        <f t="shared" si="5"/>
        <v>124.46601941747572</v>
      </c>
      <c r="T27" s="31">
        <v>3118</v>
      </c>
      <c r="U27" s="46">
        <v>3254</v>
      </c>
      <c r="V27" s="57">
        <f t="shared" si="6"/>
        <v>104.36177036561898</v>
      </c>
      <c r="W27" s="31">
        <v>493</v>
      </c>
      <c r="X27" s="46">
        <v>660</v>
      </c>
      <c r="Y27" s="57">
        <f t="shared" si="7"/>
        <v>133.87423935091277</v>
      </c>
      <c r="Z27" s="31">
        <v>424</v>
      </c>
      <c r="AA27" s="46">
        <v>569</v>
      </c>
      <c r="AB27" s="57">
        <f t="shared" si="8"/>
        <v>134.19811320754718</v>
      </c>
      <c r="AC27" s="29"/>
      <c r="AD27" s="32"/>
    </row>
    <row r="28" spans="1:30" s="33" customFormat="1" ht="18" customHeight="1" x14ac:dyDescent="0.25">
      <c r="A28" s="54" t="s">
        <v>54</v>
      </c>
      <c r="B28" s="31">
        <v>2511</v>
      </c>
      <c r="C28" s="31">
        <v>2511</v>
      </c>
      <c r="D28" s="57">
        <f t="shared" si="0"/>
        <v>100</v>
      </c>
      <c r="E28" s="31">
        <v>601</v>
      </c>
      <c r="F28" s="31">
        <v>675</v>
      </c>
      <c r="G28" s="57">
        <f t="shared" si="1"/>
        <v>112.31281198003327</v>
      </c>
      <c r="H28" s="31">
        <v>96</v>
      </c>
      <c r="I28" s="31">
        <v>84</v>
      </c>
      <c r="J28" s="57">
        <f t="shared" si="2"/>
        <v>87.5</v>
      </c>
      <c r="K28" s="31">
        <v>4</v>
      </c>
      <c r="L28" s="31">
        <v>2</v>
      </c>
      <c r="M28" s="57">
        <f t="shared" si="3"/>
        <v>50</v>
      </c>
      <c r="N28" s="31">
        <v>0</v>
      </c>
      <c r="O28" s="31">
        <v>0</v>
      </c>
      <c r="P28" s="57">
        <f t="shared" si="4"/>
        <v>0</v>
      </c>
      <c r="Q28" s="31">
        <v>567</v>
      </c>
      <c r="R28" s="46">
        <v>637</v>
      </c>
      <c r="S28" s="57">
        <f t="shared" si="5"/>
        <v>112.34567901234568</v>
      </c>
      <c r="T28" s="31">
        <v>2397</v>
      </c>
      <c r="U28" s="46">
        <v>2362</v>
      </c>
      <c r="V28" s="57">
        <f t="shared" si="6"/>
        <v>98.539841468502303</v>
      </c>
      <c r="W28" s="31">
        <v>545</v>
      </c>
      <c r="X28" s="46">
        <v>596</v>
      </c>
      <c r="Y28" s="57">
        <f t="shared" si="7"/>
        <v>109.35779816513762</v>
      </c>
      <c r="Z28" s="31">
        <v>473</v>
      </c>
      <c r="AA28" s="46">
        <v>497</v>
      </c>
      <c r="AB28" s="57">
        <f t="shared" si="8"/>
        <v>105.07399577167018</v>
      </c>
      <c r="AC28" s="29"/>
      <c r="AD28" s="32"/>
    </row>
    <row r="29" spans="1:30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30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30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30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1:25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1:25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1:25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1:25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1:25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1:25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1:25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1:25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1:25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1:25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1:25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1:25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1:25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1:25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1:25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1:25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</sheetData>
  <mergeCells count="41">
    <mergeCell ref="T3:V3"/>
    <mergeCell ref="W3:Y3"/>
    <mergeCell ref="G4:G5"/>
    <mergeCell ref="X1:Y1"/>
    <mergeCell ref="AA4:AA5"/>
    <mergeCell ref="AB4:AB5"/>
    <mergeCell ref="X4:X5"/>
    <mergeCell ref="Y4:Y5"/>
    <mergeCell ref="B1:N1"/>
    <mergeCell ref="T4:T5"/>
    <mergeCell ref="U4:U5"/>
    <mergeCell ref="V4:V5"/>
    <mergeCell ref="W4:W5"/>
    <mergeCell ref="N4:N5"/>
    <mergeCell ref="O4:O5"/>
    <mergeCell ref="P4:P5"/>
    <mergeCell ref="Q4:Q5"/>
    <mergeCell ref="R4:R5"/>
    <mergeCell ref="S4:S5"/>
    <mergeCell ref="Q3:S3"/>
    <mergeCell ref="I4:I5"/>
    <mergeCell ref="J4:J5"/>
    <mergeCell ref="K4:K5"/>
    <mergeCell ref="L4:L5"/>
    <mergeCell ref="Z4:Z5"/>
    <mergeCell ref="X2:Y2"/>
    <mergeCell ref="Z2:AA2"/>
    <mergeCell ref="A3:A5"/>
    <mergeCell ref="B3:D3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M4:M5"/>
    <mergeCell ref="Z3:AB3"/>
    <mergeCell ref="H4:H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R10" sqref="R10"/>
    </sheetView>
  </sheetViews>
  <sheetFormatPr defaultRowHeight="14.25" x14ac:dyDescent="0.2"/>
  <cols>
    <col min="1" max="1" width="29.140625" style="37" customWidth="1"/>
    <col min="2" max="2" width="11" style="37" customWidth="1"/>
    <col min="3" max="3" width="9.85546875" style="37" customWidth="1"/>
    <col min="4" max="4" width="8.28515625" style="37" customWidth="1"/>
    <col min="5" max="5" width="10.5703125" style="37" customWidth="1"/>
    <col min="6" max="6" width="11.28515625" style="37" customWidth="1"/>
    <col min="7" max="7" width="7.42578125" style="37" customWidth="1"/>
    <col min="8" max="8" width="10.85546875" style="37" customWidth="1"/>
    <col min="9" max="9" width="9.5703125" style="37" customWidth="1"/>
    <col min="10" max="10" width="7.42578125" style="37" customWidth="1"/>
    <col min="11" max="12" width="9.42578125" style="37" customWidth="1"/>
    <col min="13" max="13" width="9" style="37" customWidth="1"/>
    <col min="14" max="14" width="10" style="37" customWidth="1"/>
    <col min="15" max="15" width="9.140625" style="37" customWidth="1"/>
    <col min="16" max="16" width="8.140625" style="37" customWidth="1"/>
    <col min="17" max="18" width="9.5703125" style="37" customWidth="1"/>
    <col min="19" max="19" width="8.140625" style="37" customWidth="1"/>
    <col min="20" max="20" width="10.5703125" style="37" customWidth="1"/>
    <col min="21" max="21" width="10.7109375" style="37" customWidth="1"/>
    <col min="22" max="22" width="8.140625" style="37" customWidth="1"/>
    <col min="23" max="23" width="8.28515625" style="37" customWidth="1"/>
    <col min="24" max="24" width="8.42578125" style="37" customWidth="1"/>
    <col min="25" max="25" width="8.28515625" style="37" customWidth="1"/>
    <col min="26" max="16384" width="9.140625" style="37"/>
  </cols>
  <sheetData>
    <row r="1" spans="1:32" s="22" customFormat="1" ht="54.75" customHeight="1" x14ac:dyDescent="0.35">
      <c r="B1" s="102" t="s">
        <v>69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21"/>
      <c r="R1" s="21"/>
      <c r="S1" s="21"/>
      <c r="T1" s="21"/>
      <c r="U1" s="21"/>
      <c r="V1" s="21"/>
      <c r="W1" s="21"/>
      <c r="X1" s="87"/>
      <c r="Y1" s="87"/>
      <c r="Z1" s="41"/>
      <c r="AB1" s="47" t="s">
        <v>14</v>
      </c>
    </row>
    <row r="2" spans="1:32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7</v>
      </c>
      <c r="N2" s="45"/>
      <c r="O2" s="23"/>
      <c r="P2" s="23"/>
      <c r="Q2" s="24"/>
      <c r="R2" s="24"/>
      <c r="S2" s="24"/>
      <c r="T2" s="24"/>
      <c r="U2" s="24"/>
      <c r="V2" s="24"/>
      <c r="X2" s="82"/>
      <c r="Y2" s="82"/>
      <c r="Z2" s="91" t="s">
        <v>7</v>
      </c>
      <c r="AA2" s="91"/>
    </row>
    <row r="3" spans="1:32" s="26" customFormat="1" ht="67.5" customHeight="1" x14ac:dyDescent="0.25">
      <c r="A3" s="83"/>
      <c r="B3" s="84" t="s">
        <v>21</v>
      </c>
      <c r="C3" s="84"/>
      <c r="D3" s="84"/>
      <c r="E3" s="84" t="s">
        <v>22</v>
      </c>
      <c r="F3" s="84"/>
      <c r="G3" s="84"/>
      <c r="H3" s="84" t="s">
        <v>13</v>
      </c>
      <c r="I3" s="84"/>
      <c r="J3" s="84"/>
      <c r="K3" s="84" t="s">
        <v>9</v>
      </c>
      <c r="L3" s="84"/>
      <c r="M3" s="84"/>
      <c r="N3" s="84" t="s">
        <v>10</v>
      </c>
      <c r="O3" s="84"/>
      <c r="P3" s="84"/>
      <c r="Q3" s="88" t="s">
        <v>8</v>
      </c>
      <c r="R3" s="89"/>
      <c r="S3" s="90"/>
      <c r="T3" s="84" t="s">
        <v>16</v>
      </c>
      <c r="U3" s="84"/>
      <c r="V3" s="84"/>
      <c r="W3" s="84" t="s">
        <v>11</v>
      </c>
      <c r="X3" s="84"/>
      <c r="Y3" s="84"/>
      <c r="Z3" s="84" t="s">
        <v>12</v>
      </c>
      <c r="AA3" s="84"/>
      <c r="AB3" s="84"/>
    </row>
    <row r="4" spans="1:32" s="27" customFormat="1" ht="19.5" customHeight="1" x14ac:dyDescent="0.25">
      <c r="A4" s="83"/>
      <c r="B4" s="85" t="s">
        <v>15</v>
      </c>
      <c r="C4" s="85" t="s">
        <v>32</v>
      </c>
      <c r="D4" s="86" t="s">
        <v>2</v>
      </c>
      <c r="E4" s="85" t="s">
        <v>15</v>
      </c>
      <c r="F4" s="85" t="s">
        <v>32</v>
      </c>
      <c r="G4" s="86" t="s">
        <v>2</v>
      </c>
      <c r="H4" s="85" t="s">
        <v>15</v>
      </c>
      <c r="I4" s="85" t="s">
        <v>32</v>
      </c>
      <c r="J4" s="86" t="s">
        <v>2</v>
      </c>
      <c r="K4" s="85" t="s">
        <v>15</v>
      </c>
      <c r="L4" s="85" t="s">
        <v>32</v>
      </c>
      <c r="M4" s="86" t="s">
        <v>2</v>
      </c>
      <c r="N4" s="85" t="s">
        <v>15</v>
      </c>
      <c r="O4" s="85" t="s">
        <v>32</v>
      </c>
      <c r="P4" s="86" t="s">
        <v>2</v>
      </c>
      <c r="Q4" s="85" t="s">
        <v>15</v>
      </c>
      <c r="R4" s="85" t="s">
        <v>32</v>
      </c>
      <c r="S4" s="86" t="s">
        <v>2</v>
      </c>
      <c r="T4" s="85" t="s">
        <v>15</v>
      </c>
      <c r="U4" s="85" t="s">
        <v>32</v>
      </c>
      <c r="V4" s="86" t="s">
        <v>2</v>
      </c>
      <c r="W4" s="85" t="s">
        <v>15</v>
      </c>
      <c r="X4" s="85" t="s">
        <v>32</v>
      </c>
      <c r="Y4" s="86" t="s">
        <v>2</v>
      </c>
      <c r="Z4" s="85" t="s">
        <v>15</v>
      </c>
      <c r="AA4" s="85" t="s">
        <v>32</v>
      </c>
      <c r="AB4" s="86" t="s">
        <v>2</v>
      </c>
    </row>
    <row r="5" spans="1:32" s="27" customFormat="1" ht="6" customHeight="1" x14ac:dyDescent="0.25">
      <c r="A5" s="83"/>
      <c r="B5" s="85"/>
      <c r="C5" s="85"/>
      <c r="D5" s="86"/>
      <c r="E5" s="85"/>
      <c r="F5" s="85"/>
      <c r="G5" s="86"/>
      <c r="H5" s="85"/>
      <c r="I5" s="85"/>
      <c r="J5" s="86"/>
      <c r="K5" s="85"/>
      <c r="L5" s="85"/>
      <c r="M5" s="86"/>
      <c r="N5" s="85"/>
      <c r="O5" s="85"/>
      <c r="P5" s="86"/>
      <c r="Q5" s="85"/>
      <c r="R5" s="85"/>
      <c r="S5" s="86"/>
      <c r="T5" s="85"/>
      <c r="U5" s="85"/>
      <c r="V5" s="86"/>
      <c r="W5" s="85"/>
      <c r="X5" s="85"/>
      <c r="Y5" s="86"/>
      <c r="Z5" s="85"/>
      <c r="AA5" s="85"/>
      <c r="AB5" s="86"/>
    </row>
    <row r="6" spans="1:32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19</v>
      </c>
      <c r="U6" s="43">
        <v>20</v>
      </c>
      <c r="V6" s="43">
        <v>21</v>
      </c>
      <c r="W6" s="43">
        <v>22</v>
      </c>
      <c r="X6" s="43">
        <v>23</v>
      </c>
      <c r="Y6" s="43">
        <v>24</v>
      </c>
      <c r="Z6" s="43">
        <v>25</v>
      </c>
      <c r="AA6" s="43">
        <v>26</v>
      </c>
      <c r="AB6" s="43">
        <v>27</v>
      </c>
    </row>
    <row r="7" spans="1:32" s="30" customFormat="1" ht="18" customHeight="1" x14ac:dyDescent="0.25">
      <c r="A7" s="50" t="s">
        <v>33</v>
      </c>
      <c r="B7" s="28">
        <f>SUM(B8:B28)</f>
        <v>29007</v>
      </c>
      <c r="C7" s="28">
        <f>SUM(C8:C28)</f>
        <v>28098</v>
      </c>
      <c r="D7" s="56">
        <f>IF(B7=0,0,C7/B7)*100</f>
        <v>96.866273658082534</v>
      </c>
      <c r="E7" s="28">
        <f>SUM(E8:E28)</f>
        <v>6538</v>
      </c>
      <c r="F7" s="28">
        <f>SUM(F8:F28)</f>
        <v>6759</v>
      </c>
      <c r="G7" s="56">
        <f>IF(E7=0,0,F7/E7)*100</f>
        <v>103.38023860507801</v>
      </c>
      <c r="H7" s="28">
        <f>SUM(H8:H28)</f>
        <v>789</v>
      </c>
      <c r="I7" s="28">
        <f>SUM(I8:I28)</f>
        <v>379</v>
      </c>
      <c r="J7" s="56">
        <f>IF(H7=0,0,I7/H7)*100</f>
        <v>48.035487959442328</v>
      </c>
      <c r="K7" s="28">
        <f>SUM(K8:K28)</f>
        <v>47</v>
      </c>
      <c r="L7" s="28">
        <f>SUM(L8:L28)</f>
        <v>9</v>
      </c>
      <c r="M7" s="56">
        <f>IF(K7=0,0,L7/K7)*100</f>
        <v>19.148936170212767</v>
      </c>
      <c r="N7" s="28">
        <f>SUM(N8:N28)</f>
        <v>107</v>
      </c>
      <c r="O7" s="28">
        <f>SUM(O8:O28)</f>
        <v>34</v>
      </c>
      <c r="P7" s="56">
        <f>IF(N7=0,0,O7/N7)*100</f>
        <v>31.775700934579437</v>
      </c>
      <c r="Q7" s="28">
        <f>SUM(Q8:Q28)</f>
        <v>4937</v>
      </c>
      <c r="R7" s="28">
        <f>SUM(R8:R28)</f>
        <v>3297</v>
      </c>
      <c r="S7" s="56">
        <f>IF(Q7=0,0,R7/Q7)*100</f>
        <v>66.781446222402266</v>
      </c>
      <c r="T7" s="28">
        <f>SUM(T8:T28)</f>
        <v>28058</v>
      </c>
      <c r="U7" s="28">
        <f>SUM(U8:U28)</f>
        <v>27325</v>
      </c>
      <c r="V7" s="56">
        <f>IF(T7=0,0,U7/T7)*100</f>
        <v>97.387554351700047</v>
      </c>
      <c r="W7" s="28">
        <f>SUM(W8:W28)</f>
        <v>5967</v>
      </c>
      <c r="X7" s="28">
        <f>SUM(X8:X28)</f>
        <v>6179</v>
      </c>
      <c r="Y7" s="56">
        <f>IF(W7=0,0,X7/W7)*100</f>
        <v>103.55287414110943</v>
      </c>
      <c r="Z7" s="28">
        <f>SUM(Z8:Z28)</f>
        <v>5330</v>
      </c>
      <c r="AA7" s="28">
        <f>SUM(AA8:AA28)</f>
        <v>5523</v>
      </c>
      <c r="AB7" s="56">
        <f>IF(Z7=0,0,AA7/Z7)*100</f>
        <v>103.62101313320827</v>
      </c>
      <c r="AC7" s="29"/>
      <c r="AF7" s="33"/>
    </row>
    <row r="8" spans="1:32" s="33" customFormat="1" ht="18" customHeight="1" x14ac:dyDescent="0.25">
      <c r="A8" s="51" t="s">
        <v>34</v>
      </c>
      <c r="B8" s="31">
        <v>1771</v>
      </c>
      <c r="C8" s="31">
        <f>[5]Послуги!$B8-'12'!C8</f>
        <v>1652</v>
      </c>
      <c r="D8" s="57">
        <f t="shared" ref="D8:D28" si="0">IF(B8=0,0,C8/B8)*100</f>
        <v>93.280632411067202</v>
      </c>
      <c r="E8" s="31">
        <v>472</v>
      </c>
      <c r="F8" s="31">
        <f>[5]Послуги!$C8-'12'!F8</f>
        <v>459</v>
      </c>
      <c r="G8" s="57">
        <f t="shared" ref="G8:G28" si="1">IF(E8=0,0,F8/E8)*100</f>
        <v>97.245762711864401</v>
      </c>
      <c r="H8" s="31">
        <v>47</v>
      </c>
      <c r="I8" s="31">
        <f>[5]Послуги!$D8-'12'!I8</f>
        <v>18</v>
      </c>
      <c r="J8" s="57">
        <f t="shared" ref="J8:J28" si="2">IF(H8=0,0,I8/H8)*100</f>
        <v>38.297872340425535</v>
      </c>
      <c r="K8" s="31">
        <v>2</v>
      </c>
      <c r="L8" s="31">
        <f>[5]Послуги!$E8-'12'!L8</f>
        <v>2</v>
      </c>
      <c r="M8" s="57">
        <f t="shared" ref="M8:M28" si="3">IF(K8=0,0,L8/K8)*100</f>
        <v>100</v>
      </c>
      <c r="N8" s="31">
        <v>6</v>
      </c>
      <c r="O8" s="31">
        <f>[5]Послуги!$F8-'12'!O8</f>
        <v>1</v>
      </c>
      <c r="P8" s="57">
        <f t="shared" ref="P8:P28" si="4">IF(N8=0,0,O8/N8)*100</f>
        <v>16.666666666666664</v>
      </c>
      <c r="Q8" s="31">
        <v>398</v>
      </c>
      <c r="R8" s="46">
        <f>[5]Послуги!$G8-'12'!R8</f>
        <v>331</v>
      </c>
      <c r="S8" s="57">
        <f t="shared" ref="S8:S28" si="5">IF(Q8=0,0,R8/Q8)*100</f>
        <v>83.165829145728637</v>
      </c>
      <c r="T8" s="31">
        <v>1728</v>
      </c>
      <c r="U8" s="46">
        <f>[5]Послуги!$H8-'12'!U8</f>
        <v>1607</v>
      </c>
      <c r="V8" s="57">
        <f t="shared" ref="V8:V28" si="6">IF(T8=0,0,U8/T8)*100</f>
        <v>92.99768518518519</v>
      </c>
      <c r="W8" s="31">
        <v>428</v>
      </c>
      <c r="X8" s="46">
        <f>[5]Послуги!$I8-'12'!X8</f>
        <v>414</v>
      </c>
      <c r="Y8" s="57">
        <f t="shared" ref="Y8:Y28" si="7">IF(W8=0,0,X8/W8)*100</f>
        <v>96.728971962616825</v>
      </c>
      <c r="Z8" s="31">
        <v>394</v>
      </c>
      <c r="AA8" s="46">
        <f>[5]Послуги!$J8-'12'!AA8</f>
        <v>403</v>
      </c>
      <c r="AB8" s="57">
        <f t="shared" ref="AB8:AB28" si="8">IF(Z8=0,0,AA8/Z8)*100</f>
        <v>102.28426395939086</v>
      </c>
      <c r="AC8" s="29"/>
      <c r="AD8" s="32"/>
    </row>
    <row r="9" spans="1:32" s="34" customFormat="1" ht="18" customHeight="1" x14ac:dyDescent="0.25">
      <c r="A9" s="52" t="s">
        <v>35</v>
      </c>
      <c r="B9" s="31">
        <v>1143</v>
      </c>
      <c r="C9" s="31">
        <f>[5]Послуги!$B9-'12'!C9</f>
        <v>1164</v>
      </c>
      <c r="D9" s="57">
        <f t="shared" si="0"/>
        <v>101.83727034120736</v>
      </c>
      <c r="E9" s="31">
        <v>166</v>
      </c>
      <c r="F9" s="31">
        <f>[5]Послуги!$C9-'12'!F9</f>
        <v>210</v>
      </c>
      <c r="G9" s="57">
        <f t="shared" si="1"/>
        <v>126.50602409638554</v>
      </c>
      <c r="H9" s="31">
        <v>17</v>
      </c>
      <c r="I9" s="31">
        <f>[5]Послуги!$D9-'12'!I9</f>
        <v>15</v>
      </c>
      <c r="J9" s="57">
        <f t="shared" si="2"/>
        <v>88.235294117647058</v>
      </c>
      <c r="K9" s="31">
        <v>0</v>
      </c>
      <c r="L9" s="31">
        <f>[5]Послуги!$E9-'12'!L9</f>
        <v>0</v>
      </c>
      <c r="M9" s="57">
        <f t="shared" si="3"/>
        <v>0</v>
      </c>
      <c r="N9" s="31">
        <v>2</v>
      </c>
      <c r="O9" s="31">
        <f>[5]Послуги!$F9-'12'!O9</f>
        <v>0</v>
      </c>
      <c r="P9" s="57">
        <f t="shared" si="4"/>
        <v>0</v>
      </c>
      <c r="Q9" s="31">
        <v>124</v>
      </c>
      <c r="R9" s="46">
        <f>[5]Послуги!$G9-'12'!R9</f>
        <v>81</v>
      </c>
      <c r="S9" s="57">
        <f t="shared" si="5"/>
        <v>65.322580645161281</v>
      </c>
      <c r="T9" s="31">
        <v>1124</v>
      </c>
      <c r="U9" s="46">
        <f>[5]Послуги!$H9-'12'!U9</f>
        <v>1145</v>
      </c>
      <c r="V9" s="57">
        <f t="shared" si="6"/>
        <v>101.86832740213522</v>
      </c>
      <c r="W9" s="31">
        <v>157</v>
      </c>
      <c r="X9" s="46">
        <f>[5]Послуги!$I9-'12'!X9</f>
        <v>197</v>
      </c>
      <c r="Y9" s="57">
        <f t="shared" si="7"/>
        <v>125.47770700636943</v>
      </c>
      <c r="Z9" s="31">
        <v>147</v>
      </c>
      <c r="AA9" s="46">
        <f>[5]Послуги!$J9-'12'!AA9</f>
        <v>188</v>
      </c>
      <c r="AB9" s="57">
        <f t="shared" si="8"/>
        <v>127.89115646258504</v>
      </c>
      <c r="AC9" s="29"/>
      <c r="AD9" s="32"/>
    </row>
    <row r="10" spans="1:32" s="33" customFormat="1" ht="18" customHeight="1" x14ac:dyDescent="0.25">
      <c r="A10" s="52" t="s">
        <v>36</v>
      </c>
      <c r="B10" s="31">
        <v>644</v>
      </c>
      <c r="C10" s="31">
        <f>[5]Послуги!$B10-'12'!C10</f>
        <v>555</v>
      </c>
      <c r="D10" s="57">
        <f t="shared" si="0"/>
        <v>86.18012422360249</v>
      </c>
      <c r="E10" s="31">
        <v>220</v>
      </c>
      <c r="F10" s="31">
        <f>[5]Послуги!$C10-'12'!F10</f>
        <v>160</v>
      </c>
      <c r="G10" s="57">
        <f t="shared" si="1"/>
        <v>72.727272727272734</v>
      </c>
      <c r="H10" s="31">
        <v>10</v>
      </c>
      <c r="I10" s="31">
        <f>[5]Послуги!$D10-'12'!I10</f>
        <v>3</v>
      </c>
      <c r="J10" s="57">
        <f t="shared" si="2"/>
        <v>30</v>
      </c>
      <c r="K10" s="31">
        <v>3</v>
      </c>
      <c r="L10" s="31">
        <f>[5]Послуги!$E10-'12'!L10</f>
        <v>0</v>
      </c>
      <c r="M10" s="57">
        <f t="shared" si="3"/>
        <v>0</v>
      </c>
      <c r="N10" s="31">
        <v>6</v>
      </c>
      <c r="O10" s="31">
        <f>[5]Послуги!$F10-'12'!O10</f>
        <v>4</v>
      </c>
      <c r="P10" s="57">
        <f t="shared" si="4"/>
        <v>66.666666666666657</v>
      </c>
      <c r="Q10" s="31">
        <v>187</v>
      </c>
      <c r="R10" s="46">
        <f>[5]Послуги!$G10-'12'!R10</f>
        <v>94</v>
      </c>
      <c r="S10" s="57">
        <f t="shared" si="5"/>
        <v>50.267379679144383</v>
      </c>
      <c r="T10" s="31">
        <v>622</v>
      </c>
      <c r="U10" s="46">
        <f>[5]Послуги!$H10-'12'!U10</f>
        <v>540</v>
      </c>
      <c r="V10" s="57">
        <f t="shared" si="6"/>
        <v>86.816720257234721</v>
      </c>
      <c r="W10" s="31">
        <v>201</v>
      </c>
      <c r="X10" s="46">
        <f>[5]Послуги!$I10-'12'!X10</f>
        <v>147</v>
      </c>
      <c r="Y10" s="57">
        <f t="shared" si="7"/>
        <v>73.134328358208961</v>
      </c>
      <c r="Z10" s="31">
        <v>167</v>
      </c>
      <c r="AA10" s="46">
        <f>[5]Послуги!$J10-'12'!AA10</f>
        <v>124</v>
      </c>
      <c r="AB10" s="57">
        <f t="shared" si="8"/>
        <v>74.251497005988014</v>
      </c>
      <c r="AC10" s="29"/>
      <c r="AD10" s="32"/>
    </row>
    <row r="11" spans="1:32" s="33" customFormat="1" ht="18" customHeight="1" x14ac:dyDescent="0.25">
      <c r="A11" s="52" t="s">
        <v>37</v>
      </c>
      <c r="B11" s="31">
        <v>794</v>
      </c>
      <c r="C11" s="31">
        <f>[5]Послуги!$B11-'12'!C11</f>
        <v>723</v>
      </c>
      <c r="D11" s="57">
        <f t="shared" si="0"/>
        <v>91.057934508816118</v>
      </c>
      <c r="E11" s="31">
        <v>286</v>
      </c>
      <c r="F11" s="31">
        <f>[5]Послуги!$C11-'12'!F11</f>
        <v>267</v>
      </c>
      <c r="G11" s="57">
        <f t="shared" si="1"/>
        <v>93.35664335664336</v>
      </c>
      <c r="H11" s="31">
        <v>34</v>
      </c>
      <c r="I11" s="31">
        <f>[5]Послуги!$D11-'12'!I11</f>
        <v>21</v>
      </c>
      <c r="J11" s="57">
        <f t="shared" si="2"/>
        <v>61.764705882352942</v>
      </c>
      <c r="K11" s="31">
        <v>2</v>
      </c>
      <c r="L11" s="31">
        <f>[5]Послуги!$E11-'12'!L11</f>
        <v>0</v>
      </c>
      <c r="M11" s="57">
        <f t="shared" si="3"/>
        <v>0</v>
      </c>
      <c r="N11" s="31">
        <v>1</v>
      </c>
      <c r="O11" s="31">
        <f>[5]Послуги!$F11-'12'!O11</f>
        <v>1</v>
      </c>
      <c r="P11" s="57">
        <f t="shared" si="4"/>
        <v>100</v>
      </c>
      <c r="Q11" s="31">
        <v>222</v>
      </c>
      <c r="R11" s="46">
        <f>[5]Послуги!$G11-'12'!R11</f>
        <v>139</v>
      </c>
      <c r="S11" s="57">
        <f t="shared" si="5"/>
        <v>62.612612612612615</v>
      </c>
      <c r="T11" s="31">
        <v>762</v>
      </c>
      <c r="U11" s="46">
        <f>[5]Послуги!$H11-'12'!U11</f>
        <v>684</v>
      </c>
      <c r="V11" s="57">
        <f t="shared" si="6"/>
        <v>89.763779527559052</v>
      </c>
      <c r="W11" s="31">
        <v>260</v>
      </c>
      <c r="X11" s="46">
        <f>[5]Послуги!$I11-'12'!X11</f>
        <v>239</v>
      </c>
      <c r="Y11" s="57">
        <f t="shared" si="7"/>
        <v>91.92307692307692</v>
      </c>
      <c r="Z11" s="31">
        <v>232</v>
      </c>
      <c r="AA11" s="46">
        <f>[5]Послуги!$J11-'12'!AA11</f>
        <v>197</v>
      </c>
      <c r="AB11" s="57">
        <f t="shared" si="8"/>
        <v>84.91379310344827</v>
      </c>
      <c r="AC11" s="29"/>
      <c r="AD11" s="32"/>
    </row>
    <row r="12" spans="1:32" s="33" customFormat="1" ht="18" customHeight="1" x14ac:dyDescent="0.25">
      <c r="A12" s="52" t="s">
        <v>38</v>
      </c>
      <c r="B12" s="31">
        <v>931</v>
      </c>
      <c r="C12" s="31">
        <f>[5]Послуги!$B12-'12'!C12</f>
        <v>850</v>
      </c>
      <c r="D12" s="57">
        <f t="shared" si="0"/>
        <v>91.299677765843185</v>
      </c>
      <c r="E12" s="31">
        <v>313</v>
      </c>
      <c r="F12" s="31">
        <f>[5]Послуги!$C12-'12'!F12</f>
        <v>291</v>
      </c>
      <c r="G12" s="57">
        <f t="shared" si="1"/>
        <v>92.971246006389777</v>
      </c>
      <c r="H12" s="31">
        <v>15</v>
      </c>
      <c r="I12" s="31">
        <f>[5]Послуги!$D12-'12'!I12</f>
        <v>7</v>
      </c>
      <c r="J12" s="57">
        <f t="shared" si="2"/>
        <v>46.666666666666664</v>
      </c>
      <c r="K12" s="31">
        <v>0</v>
      </c>
      <c r="L12" s="31">
        <f>[5]Послуги!$E12-'12'!L12</f>
        <v>1</v>
      </c>
      <c r="M12" s="57">
        <f t="shared" si="3"/>
        <v>0</v>
      </c>
      <c r="N12" s="31">
        <v>2</v>
      </c>
      <c r="O12" s="31">
        <f>[5]Послуги!$F12-'12'!O12</f>
        <v>1</v>
      </c>
      <c r="P12" s="57">
        <f t="shared" si="4"/>
        <v>50</v>
      </c>
      <c r="Q12" s="31">
        <v>231</v>
      </c>
      <c r="R12" s="46">
        <f>[5]Послуги!$G12-'12'!R12</f>
        <v>149</v>
      </c>
      <c r="S12" s="57">
        <f t="shared" si="5"/>
        <v>64.502164502164504</v>
      </c>
      <c r="T12" s="31">
        <v>910</v>
      </c>
      <c r="U12" s="46">
        <f>[5]Послуги!$H12-'12'!U12</f>
        <v>833</v>
      </c>
      <c r="V12" s="57">
        <f t="shared" si="6"/>
        <v>91.538461538461533</v>
      </c>
      <c r="W12" s="31">
        <v>302</v>
      </c>
      <c r="X12" s="46">
        <f>[5]Послуги!$I12-'12'!X12</f>
        <v>276</v>
      </c>
      <c r="Y12" s="57">
        <f t="shared" si="7"/>
        <v>91.390728476821195</v>
      </c>
      <c r="Z12" s="31">
        <v>290</v>
      </c>
      <c r="AA12" s="46">
        <f>[5]Послуги!$J12-'12'!AA12</f>
        <v>260</v>
      </c>
      <c r="AB12" s="57">
        <f t="shared" si="8"/>
        <v>89.65517241379311</v>
      </c>
      <c r="AC12" s="29"/>
      <c r="AD12" s="32"/>
    </row>
    <row r="13" spans="1:32" s="33" customFormat="1" ht="18" customHeight="1" x14ac:dyDescent="0.25">
      <c r="A13" s="52" t="s">
        <v>39</v>
      </c>
      <c r="B13" s="31">
        <v>818</v>
      </c>
      <c r="C13" s="31">
        <f>[5]Послуги!$B13-'12'!C13</f>
        <v>795</v>
      </c>
      <c r="D13" s="57">
        <f t="shared" si="0"/>
        <v>97.188264058679707</v>
      </c>
      <c r="E13" s="31">
        <v>240</v>
      </c>
      <c r="F13" s="31">
        <f>[5]Послуги!$C13-'12'!F13</f>
        <v>251</v>
      </c>
      <c r="G13" s="57">
        <f t="shared" si="1"/>
        <v>104.58333333333334</v>
      </c>
      <c r="H13" s="31">
        <v>33</v>
      </c>
      <c r="I13" s="31">
        <f>[5]Послуги!$D13-'12'!I13</f>
        <v>24</v>
      </c>
      <c r="J13" s="57">
        <f t="shared" si="2"/>
        <v>72.727272727272734</v>
      </c>
      <c r="K13" s="31">
        <v>3</v>
      </c>
      <c r="L13" s="31">
        <f>[5]Послуги!$E13-'12'!L13</f>
        <v>0</v>
      </c>
      <c r="M13" s="57">
        <f t="shared" si="3"/>
        <v>0</v>
      </c>
      <c r="N13" s="31">
        <v>0</v>
      </c>
      <c r="O13" s="31">
        <f>[5]Послуги!$F13-'12'!O13</f>
        <v>0</v>
      </c>
      <c r="P13" s="57">
        <f t="shared" si="4"/>
        <v>0</v>
      </c>
      <c r="Q13" s="31">
        <v>141</v>
      </c>
      <c r="R13" s="46">
        <f>[5]Послуги!$G13-'12'!R13</f>
        <v>124</v>
      </c>
      <c r="S13" s="57">
        <f t="shared" si="5"/>
        <v>87.943262411347519</v>
      </c>
      <c r="T13" s="31">
        <v>764</v>
      </c>
      <c r="U13" s="46">
        <f>[5]Послуги!$H13-'12'!U13</f>
        <v>763</v>
      </c>
      <c r="V13" s="57">
        <f t="shared" si="6"/>
        <v>99.869109947643977</v>
      </c>
      <c r="W13" s="31">
        <v>222</v>
      </c>
      <c r="X13" s="46">
        <f>[5]Послуги!$I13-'12'!X13</f>
        <v>238</v>
      </c>
      <c r="Y13" s="57">
        <f t="shared" si="7"/>
        <v>107.2072072072072</v>
      </c>
      <c r="Z13" s="31">
        <v>193</v>
      </c>
      <c r="AA13" s="46">
        <f>[5]Послуги!$J13-'12'!AA13</f>
        <v>202</v>
      </c>
      <c r="AB13" s="57">
        <f t="shared" si="8"/>
        <v>104.66321243523315</v>
      </c>
      <c r="AC13" s="29"/>
      <c r="AD13" s="32"/>
    </row>
    <row r="14" spans="1:32" s="33" customFormat="1" ht="18" customHeight="1" x14ac:dyDescent="0.25">
      <c r="A14" s="52" t="s">
        <v>40</v>
      </c>
      <c r="B14" s="31">
        <v>232</v>
      </c>
      <c r="C14" s="31">
        <f>[5]Послуги!$B14-'12'!C14</f>
        <v>206</v>
      </c>
      <c r="D14" s="57">
        <f t="shared" si="0"/>
        <v>88.793103448275872</v>
      </c>
      <c r="E14" s="31">
        <v>152</v>
      </c>
      <c r="F14" s="31">
        <f>[5]Послуги!$C14-'12'!F14</f>
        <v>126</v>
      </c>
      <c r="G14" s="57">
        <f t="shared" si="1"/>
        <v>82.89473684210526</v>
      </c>
      <c r="H14" s="31">
        <v>6</v>
      </c>
      <c r="I14" s="31">
        <f>[5]Послуги!$D14-'12'!I14</f>
        <v>0</v>
      </c>
      <c r="J14" s="57">
        <f t="shared" si="2"/>
        <v>0</v>
      </c>
      <c r="K14" s="31">
        <v>0</v>
      </c>
      <c r="L14" s="31">
        <f>[5]Послуги!$E14-'12'!L14</f>
        <v>0</v>
      </c>
      <c r="M14" s="57">
        <f t="shared" si="3"/>
        <v>0</v>
      </c>
      <c r="N14" s="31">
        <v>10</v>
      </c>
      <c r="O14" s="31">
        <f>[5]Послуги!$F14-'12'!O14</f>
        <v>0</v>
      </c>
      <c r="P14" s="57">
        <f t="shared" si="4"/>
        <v>0</v>
      </c>
      <c r="Q14" s="31">
        <v>111</v>
      </c>
      <c r="R14" s="46">
        <f>[5]Послуги!$G14-'12'!R14</f>
        <v>43</v>
      </c>
      <c r="S14" s="57">
        <f t="shared" si="5"/>
        <v>38.738738738738739</v>
      </c>
      <c r="T14" s="31">
        <v>220</v>
      </c>
      <c r="U14" s="46">
        <f>[5]Послуги!$H14-'12'!U14</f>
        <v>202</v>
      </c>
      <c r="V14" s="57">
        <f t="shared" si="6"/>
        <v>91.818181818181827</v>
      </c>
      <c r="W14" s="31">
        <v>145</v>
      </c>
      <c r="X14" s="46">
        <f>[5]Послуги!$I14-'12'!X14</f>
        <v>122</v>
      </c>
      <c r="Y14" s="57">
        <f t="shared" si="7"/>
        <v>84.137931034482762</v>
      </c>
      <c r="Z14" s="31">
        <v>136</v>
      </c>
      <c r="AA14" s="46">
        <f>[5]Послуги!$J14-'12'!AA14</f>
        <v>113</v>
      </c>
      <c r="AB14" s="57">
        <f t="shared" si="8"/>
        <v>83.088235294117652</v>
      </c>
      <c r="AC14" s="29"/>
      <c r="AD14" s="32"/>
    </row>
    <row r="15" spans="1:32" s="33" customFormat="1" ht="18" customHeight="1" x14ac:dyDescent="0.25">
      <c r="A15" s="52" t="s">
        <v>41</v>
      </c>
      <c r="B15" s="31">
        <v>887</v>
      </c>
      <c r="C15" s="31">
        <f>[5]Послуги!$B15-'12'!C15</f>
        <v>858</v>
      </c>
      <c r="D15" s="57">
        <f t="shared" si="0"/>
        <v>96.730552423900789</v>
      </c>
      <c r="E15" s="31">
        <v>275</v>
      </c>
      <c r="F15" s="31">
        <f>[5]Послуги!$C15-'12'!F15</f>
        <v>150</v>
      </c>
      <c r="G15" s="57">
        <f t="shared" si="1"/>
        <v>54.54545454545454</v>
      </c>
      <c r="H15" s="31">
        <v>25</v>
      </c>
      <c r="I15" s="31">
        <f>[5]Послуги!$D15-'12'!I15</f>
        <v>22</v>
      </c>
      <c r="J15" s="57">
        <f t="shared" si="2"/>
        <v>88</v>
      </c>
      <c r="K15" s="31">
        <v>5</v>
      </c>
      <c r="L15" s="31">
        <f>[5]Послуги!$E15-'12'!L15</f>
        <v>1</v>
      </c>
      <c r="M15" s="57">
        <f t="shared" si="3"/>
        <v>20</v>
      </c>
      <c r="N15" s="31">
        <v>1</v>
      </c>
      <c r="O15" s="31">
        <f>[5]Послуги!$F15-'12'!O15</f>
        <v>0</v>
      </c>
      <c r="P15" s="57">
        <f t="shared" si="4"/>
        <v>0</v>
      </c>
      <c r="Q15" s="31">
        <v>167</v>
      </c>
      <c r="R15" s="46">
        <f>[5]Послуги!$G15-'12'!R15</f>
        <v>60</v>
      </c>
      <c r="S15" s="57">
        <f t="shared" si="5"/>
        <v>35.928143712574851</v>
      </c>
      <c r="T15" s="31">
        <v>846</v>
      </c>
      <c r="U15" s="46">
        <f>[5]Послуги!$H15-'12'!U15</f>
        <v>835</v>
      </c>
      <c r="V15" s="57">
        <f t="shared" si="6"/>
        <v>98.699763593380624</v>
      </c>
      <c r="W15" s="31">
        <v>243</v>
      </c>
      <c r="X15" s="46">
        <f>[5]Послуги!$I15-'12'!X15</f>
        <v>130</v>
      </c>
      <c r="Y15" s="57">
        <f t="shared" si="7"/>
        <v>53.497942386831276</v>
      </c>
      <c r="Z15" s="31">
        <v>216</v>
      </c>
      <c r="AA15" s="46">
        <f>[5]Послуги!$J15-'12'!AA15</f>
        <v>113</v>
      </c>
      <c r="AB15" s="57">
        <f t="shared" si="8"/>
        <v>52.314814814814817</v>
      </c>
      <c r="AC15" s="29"/>
      <c r="AD15" s="32"/>
    </row>
    <row r="16" spans="1:32" s="33" customFormat="1" ht="18" customHeight="1" x14ac:dyDescent="0.25">
      <c r="A16" s="52" t="s">
        <v>42</v>
      </c>
      <c r="B16" s="31">
        <v>682</v>
      </c>
      <c r="C16" s="31">
        <f>[5]Послуги!$B16-'12'!C16</f>
        <v>647</v>
      </c>
      <c r="D16" s="57">
        <f t="shared" si="0"/>
        <v>94.868035190615842</v>
      </c>
      <c r="E16" s="31">
        <v>200</v>
      </c>
      <c r="F16" s="31">
        <f>[5]Послуги!$C16-'12'!F16</f>
        <v>168</v>
      </c>
      <c r="G16" s="57">
        <f t="shared" si="1"/>
        <v>84</v>
      </c>
      <c r="H16" s="31">
        <v>16</v>
      </c>
      <c r="I16" s="31">
        <f>[5]Послуги!$D16-'12'!I16</f>
        <v>4</v>
      </c>
      <c r="J16" s="57">
        <f t="shared" si="2"/>
        <v>25</v>
      </c>
      <c r="K16" s="31">
        <v>2</v>
      </c>
      <c r="L16" s="31">
        <f>[5]Послуги!$E16-'12'!L16</f>
        <v>0</v>
      </c>
      <c r="M16" s="57">
        <f t="shared" si="3"/>
        <v>0</v>
      </c>
      <c r="N16" s="31">
        <v>10</v>
      </c>
      <c r="O16" s="31">
        <f>[5]Послуги!$F16-'12'!O16</f>
        <v>2</v>
      </c>
      <c r="P16" s="57">
        <f t="shared" si="4"/>
        <v>20</v>
      </c>
      <c r="Q16" s="31">
        <v>163</v>
      </c>
      <c r="R16" s="46">
        <f>[5]Послуги!$G16-'12'!R16</f>
        <v>117</v>
      </c>
      <c r="S16" s="57">
        <f t="shared" si="5"/>
        <v>71.779141104294482</v>
      </c>
      <c r="T16" s="31">
        <v>659</v>
      </c>
      <c r="U16" s="46">
        <f>[5]Послуги!$H16-'12'!U16</f>
        <v>637</v>
      </c>
      <c r="V16" s="57">
        <f t="shared" si="6"/>
        <v>96.661608497723833</v>
      </c>
      <c r="W16" s="31">
        <v>178</v>
      </c>
      <c r="X16" s="46">
        <f>[5]Послуги!$I16-'12'!X16</f>
        <v>158</v>
      </c>
      <c r="Y16" s="57">
        <f t="shared" si="7"/>
        <v>88.764044943820224</v>
      </c>
      <c r="Z16" s="31">
        <v>165</v>
      </c>
      <c r="AA16" s="46">
        <f>[5]Послуги!$J16-'12'!AA16</f>
        <v>151</v>
      </c>
      <c r="AB16" s="57">
        <f t="shared" si="8"/>
        <v>91.515151515151516</v>
      </c>
      <c r="AC16" s="29"/>
      <c r="AD16" s="32"/>
    </row>
    <row r="17" spans="1:30" s="33" customFormat="1" ht="18" customHeight="1" x14ac:dyDescent="0.25">
      <c r="A17" s="52" t="s">
        <v>43</v>
      </c>
      <c r="B17" s="31">
        <v>537</v>
      </c>
      <c r="C17" s="31">
        <f>[5]Послуги!$B17-'12'!C17</f>
        <v>563</v>
      </c>
      <c r="D17" s="57">
        <f t="shared" si="0"/>
        <v>104.84171322160149</v>
      </c>
      <c r="E17" s="31">
        <v>268</v>
      </c>
      <c r="F17" s="31">
        <f>[5]Послуги!$C17-'12'!F17</f>
        <v>279</v>
      </c>
      <c r="G17" s="57">
        <f t="shared" si="1"/>
        <v>104.10447761194031</v>
      </c>
      <c r="H17" s="31">
        <v>17</v>
      </c>
      <c r="I17" s="31">
        <f>[5]Послуги!$D17-'12'!I17</f>
        <v>14</v>
      </c>
      <c r="J17" s="57">
        <f t="shared" si="2"/>
        <v>82.35294117647058</v>
      </c>
      <c r="K17" s="31">
        <v>1</v>
      </c>
      <c r="L17" s="31">
        <f>[5]Послуги!$E17-'12'!L17</f>
        <v>0</v>
      </c>
      <c r="M17" s="57">
        <f t="shared" si="3"/>
        <v>0</v>
      </c>
      <c r="N17" s="31">
        <v>4</v>
      </c>
      <c r="O17" s="31">
        <f>[5]Послуги!$F17-'12'!O17</f>
        <v>2</v>
      </c>
      <c r="P17" s="57">
        <f t="shared" si="4"/>
        <v>50</v>
      </c>
      <c r="Q17" s="31">
        <v>185</v>
      </c>
      <c r="R17" s="46">
        <f>[5]Послуги!$G17-'12'!R17</f>
        <v>139</v>
      </c>
      <c r="S17" s="57">
        <f t="shared" si="5"/>
        <v>75.13513513513513</v>
      </c>
      <c r="T17" s="31">
        <v>508</v>
      </c>
      <c r="U17" s="46">
        <f>[5]Послуги!$H17-'12'!U17</f>
        <v>531</v>
      </c>
      <c r="V17" s="57">
        <f t="shared" si="6"/>
        <v>104.5275590551181</v>
      </c>
      <c r="W17" s="31">
        <v>252</v>
      </c>
      <c r="X17" s="46">
        <f>[5]Послуги!$I17-'12'!X17</f>
        <v>260</v>
      </c>
      <c r="Y17" s="57">
        <f t="shared" si="7"/>
        <v>103.17460317460319</v>
      </c>
      <c r="Z17" s="31">
        <v>235</v>
      </c>
      <c r="AA17" s="46">
        <f>[5]Послуги!$J17-'12'!AA17</f>
        <v>239</v>
      </c>
      <c r="AB17" s="57">
        <f t="shared" si="8"/>
        <v>101.70212765957447</v>
      </c>
      <c r="AC17" s="29"/>
      <c r="AD17" s="32"/>
    </row>
    <row r="18" spans="1:30" s="33" customFormat="1" ht="18" customHeight="1" x14ac:dyDescent="0.25">
      <c r="A18" s="52" t="s">
        <v>44</v>
      </c>
      <c r="B18" s="31">
        <v>810</v>
      </c>
      <c r="C18" s="31">
        <f>[5]Послуги!$B18-'12'!C18</f>
        <v>768</v>
      </c>
      <c r="D18" s="57">
        <f t="shared" si="0"/>
        <v>94.814814814814824</v>
      </c>
      <c r="E18" s="31">
        <v>222</v>
      </c>
      <c r="F18" s="31">
        <f>[5]Послуги!$C18-'12'!F18</f>
        <v>215</v>
      </c>
      <c r="G18" s="57">
        <f t="shared" si="1"/>
        <v>96.846846846846844</v>
      </c>
      <c r="H18" s="31">
        <v>20</v>
      </c>
      <c r="I18" s="31">
        <f>[5]Послуги!$D18-'12'!I18</f>
        <v>19</v>
      </c>
      <c r="J18" s="57">
        <f t="shared" si="2"/>
        <v>95</v>
      </c>
      <c r="K18" s="31">
        <v>0</v>
      </c>
      <c r="L18" s="31">
        <f>[5]Послуги!$E18-'12'!L18</f>
        <v>0</v>
      </c>
      <c r="M18" s="57">
        <f t="shared" si="3"/>
        <v>0</v>
      </c>
      <c r="N18" s="31">
        <v>0</v>
      </c>
      <c r="O18" s="31">
        <f>[5]Послуги!$F18-'12'!O18</f>
        <v>0</v>
      </c>
      <c r="P18" s="57">
        <f t="shared" si="4"/>
        <v>0</v>
      </c>
      <c r="Q18" s="31">
        <v>211</v>
      </c>
      <c r="R18" s="46">
        <f>[5]Послуги!$G18-'12'!R18</f>
        <v>78</v>
      </c>
      <c r="S18" s="57">
        <f t="shared" si="5"/>
        <v>36.96682464454976</v>
      </c>
      <c r="T18" s="31">
        <v>781</v>
      </c>
      <c r="U18" s="46">
        <f>[5]Послуги!$H18-'12'!U18</f>
        <v>744</v>
      </c>
      <c r="V18" s="57">
        <f t="shared" si="6"/>
        <v>95.262483994878366</v>
      </c>
      <c r="W18" s="31">
        <v>193</v>
      </c>
      <c r="X18" s="46">
        <f>[5]Послуги!$I18-'12'!X18</f>
        <v>191</v>
      </c>
      <c r="Y18" s="57">
        <f t="shared" si="7"/>
        <v>98.963730569948183</v>
      </c>
      <c r="Z18" s="31">
        <v>159</v>
      </c>
      <c r="AA18" s="46">
        <f>[5]Послуги!$J18-'12'!AA18</f>
        <v>162</v>
      </c>
      <c r="AB18" s="57">
        <f t="shared" si="8"/>
        <v>101.88679245283019</v>
      </c>
      <c r="AC18" s="29"/>
      <c r="AD18" s="32"/>
    </row>
    <row r="19" spans="1:30" s="33" customFormat="1" ht="18" customHeight="1" x14ac:dyDescent="0.25">
      <c r="A19" s="52" t="s">
        <v>45</v>
      </c>
      <c r="B19" s="31">
        <v>1603</v>
      </c>
      <c r="C19" s="31">
        <f>[5]Послуги!$B19-'12'!C19</f>
        <v>1663</v>
      </c>
      <c r="D19" s="57">
        <f t="shared" si="0"/>
        <v>103.74298190892077</v>
      </c>
      <c r="E19" s="31">
        <v>456</v>
      </c>
      <c r="F19" s="31">
        <f>[5]Послуги!$C19-'12'!F19</f>
        <v>572</v>
      </c>
      <c r="G19" s="57">
        <f t="shared" si="1"/>
        <v>125.43859649122805</v>
      </c>
      <c r="H19" s="31">
        <v>23</v>
      </c>
      <c r="I19" s="31">
        <f>[5]Послуги!$D19-'12'!I19</f>
        <v>19</v>
      </c>
      <c r="J19" s="57">
        <f t="shared" si="2"/>
        <v>82.608695652173907</v>
      </c>
      <c r="K19" s="31">
        <v>0</v>
      </c>
      <c r="L19" s="31">
        <f>[5]Послуги!$E19-'12'!L19</f>
        <v>0</v>
      </c>
      <c r="M19" s="57">
        <f t="shared" si="3"/>
        <v>0</v>
      </c>
      <c r="N19" s="31">
        <v>12</v>
      </c>
      <c r="O19" s="31">
        <f>[5]Послуги!$F19-'12'!O19</f>
        <v>11</v>
      </c>
      <c r="P19" s="57">
        <f t="shared" si="4"/>
        <v>91.666666666666657</v>
      </c>
      <c r="Q19" s="31">
        <v>396</v>
      </c>
      <c r="R19" s="46">
        <f>[5]Послуги!$G19-'12'!R19</f>
        <v>270</v>
      </c>
      <c r="S19" s="57">
        <f t="shared" si="5"/>
        <v>68.181818181818173</v>
      </c>
      <c r="T19" s="31">
        <v>1559</v>
      </c>
      <c r="U19" s="46">
        <f>[5]Послуги!$H19-'12'!U19</f>
        <v>1612</v>
      </c>
      <c r="V19" s="57">
        <f t="shared" si="6"/>
        <v>103.39961513790892</v>
      </c>
      <c r="W19" s="31">
        <v>434</v>
      </c>
      <c r="X19" s="46">
        <f>[5]Послуги!$I19-'12'!X19</f>
        <v>538</v>
      </c>
      <c r="Y19" s="57">
        <f t="shared" si="7"/>
        <v>123.963133640553</v>
      </c>
      <c r="Z19" s="31">
        <v>408</v>
      </c>
      <c r="AA19" s="46">
        <f>[5]Послуги!$J19-'12'!AA19</f>
        <v>515</v>
      </c>
      <c r="AB19" s="57">
        <f t="shared" si="8"/>
        <v>126.22549019607843</v>
      </c>
      <c r="AC19" s="29"/>
      <c r="AD19" s="32"/>
    </row>
    <row r="20" spans="1:30" s="33" customFormat="1" ht="18" customHeight="1" x14ac:dyDescent="0.25">
      <c r="A20" s="52" t="s">
        <v>46</v>
      </c>
      <c r="B20" s="31">
        <v>347</v>
      </c>
      <c r="C20" s="31">
        <f>[5]Послуги!$B20-'12'!C20</f>
        <v>404</v>
      </c>
      <c r="D20" s="57">
        <f t="shared" si="0"/>
        <v>116.4265129682997</v>
      </c>
      <c r="E20" s="31">
        <v>124</v>
      </c>
      <c r="F20" s="31">
        <f>[5]Послуги!$C20-'12'!F20</f>
        <v>112</v>
      </c>
      <c r="G20" s="57">
        <f t="shared" si="1"/>
        <v>90.322580645161281</v>
      </c>
      <c r="H20" s="31">
        <v>29</v>
      </c>
      <c r="I20" s="31">
        <f>[5]Послуги!$D20-'12'!I20</f>
        <v>6</v>
      </c>
      <c r="J20" s="57">
        <f t="shared" si="2"/>
        <v>20.689655172413794</v>
      </c>
      <c r="K20" s="31">
        <v>2</v>
      </c>
      <c r="L20" s="31">
        <f>[5]Послуги!$E20-'12'!L20</f>
        <v>1</v>
      </c>
      <c r="M20" s="57">
        <f t="shared" si="3"/>
        <v>50</v>
      </c>
      <c r="N20" s="31">
        <v>0</v>
      </c>
      <c r="O20" s="31">
        <f>[5]Послуги!$F20-'12'!O20</f>
        <v>2</v>
      </c>
      <c r="P20" s="57">
        <f t="shared" si="4"/>
        <v>0</v>
      </c>
      <c r="Q20" s="31">
        <v>119</v>
      </c>
      <c r="R20" s="46">
        <f>[5]Послуги!$G20-'12'!R20</f>
        <v>23</v>
      </c>
      <c r="S20" s="57">
        <f t="shared" si="5"/>
        <v>19.327731092436977</v>
      </c>
      <c r="T20" s="31">
        <v>322</v>
      </c>
      <c r="U20" s="46">
        <f>[5]Послуги!$H20-'12'!U20</f>
        <v>390</v>
      </c>
      <c r="V20" s="57">
        <f t="shared" si="6"/>
        <v>121.11801242236024</v>
      </c>
      <c r="W20" s="31">
        <v>103</v>
      </c>
      <c r="X20" s="46">
        <f>[5]Послуги!$I20-'12'!X20</f>
        <v>100</v>
      </c>
      <c r="Y20" s="57">
        <f t="shared" si="7"/>
        <v>97.087378640776706</v>
      </c>
      <c r="Z20" s="31">
        <v>89</v>
      </c>
      <c r="AA20" s="46">
        <f>[5]Послуги!$J20-'12'!AA20</f>
        <v>87</v>
      </c>
      <c r="AB20" s="57">
        <f t="shared" si="8"/>
        <v>97.752808988764045</v>
      </c>
      <c r="AC20" s="29"/>
      <c r="AD20" s="32"/>
    </row>
    <row r="21" spans="1:30" s="33" customFormat="1" ht="18" customHeight="1" x14ac:dyDescent="0.25">
      <c r="A21" s="52" t="s">
        <v>47</v>
      </c>
      <c r="B21" s="31">
        <v>533</v>
      </c>
      <c r="C21" s="31">
        <f>[5]Послуги!$B21-'12'!C21</f>
        <v>467</v>
      </c>
      <c r="D21" s="57">
        <f t="shared" si="0"/>
        <v>87.617260787992493</v>
      </c>
      <c r="E21" s="31">
        <v>231</v>
      </c>
      <c r="F21" s="31">
        <f>[5]Послуги!$C21-'12'!F21</f>
        <v>189</v>
      </c>
      <c r="G21" s="57">
        <f t="shared" si="1"/>
        <v>81.818181818181827</v>
      </c>
      <c r="H21" s="31">
        <v>11</v>
      </c>
      <c r="I21" s="31">
        <f>[5]Послуги!$D21-'12'!I21</f>
        <v>19</v>
      </c>
      <c r="J21" s="57">
        <f t="shared" si="2"/>
        <v>172.72727272727272</v>
      </c>
      <c r="K21" s="31">
        <v>0</v>
      </c>
      <c r="L21" s="31">
        <f>[5]Послуги!$E21-'12'!L21</f>
        <v>0</v>
      </c>
      <c r="M21" s="57">
        <f t="shared" si="3"/>
        <v>0</v>
      </c>
      <c r="N21" s="31">
        <v>13</v>
      </c>
      <c r="O21" s="31">
        <f>[5]Послуги!$F21-'12'!O21</f>
        <v>3</v>
      </c>
      <c r="P21" s="57">
        <f t="shared" si="4"/>
        <v>23.076923076923077</v>
      </c>
      <c r="Q21" s="31">
        <v>116</v>
      </c>
      <c r="R21" s="46">
        <f>[5]Послуги!$G21-'12'!R21</f>
        <v>46</v>
      </c>
      <c r="S21" s="57">
        <f t="shared" si="5"/>
        <v>39.655172413793103</v>
      </c>
      <c r="T21" s="31">
        <v>502</v>
      </c>
      <c r="U21" s="46">
        <f>[5]Послуги!$H21-'12'!U21</f>
        <v>436</v>
      </c>
      <c r="V21" s="57">
        <f t="shared" si="6"/>
        <v>86.852589641434264</v>
      </c>
      <c r="W21" s="31">
        <v>205</v>
      </c>
      <c r="X21" s="46">
        <f>[5]Послуги!$I21-'12'!X21</f>
        <v>167</v>
      </c>
      <c r="Y21" s="57">
        <f t="shared" si="7"/>
        <v>81.463414634146332</v>
      </c>
      <c r="Z21" s="31">
        <v>184</v>
      </c>
      <c r="AA21" s="46">
        <f>[5]Послуги!$J21-'12'!AA21</f>
        <v>159</v>
      </c>
      <c r="AB21" s="57">
        <f t="shared" si="8"/>
        <v>86.41304347826086</v>
      </c>
      <c r="AC21" s="29"/>
      <c r="AD21" s="32"/>
    </row>
    <row r="22" spans="1:30" s="33" customFormat="1" ht="18" customHeight="1" x14ac:dyDescent="0.25">
      <c r="A22" s="52" t="s">
        <v>48</v>
      </c>
      <c r="B22" s="31">
        <v>263</v>
      </c>
      <c r="C22" s="31">
        <f>[5]Послуги!$B22-'12'!C22</f>
        <v>233</v>
      </c>
      <c r="D22" s="57">
        <f t="shared" si="0"/>
        <v>88.593155893536121</v>
      </c>
      <c r="E22" s="31">
        <v>208</v>
      </c>
      <c r="F22" s="31">
        <f>[5]Послуги!$C22-'12'!F22</f>
        <v>218</v>
      </c>
      <c r="G22" s="57">
        <f t="shared" si="1"/>
        <v>104.80769230769231</v>
      </c>
      <c r="H22" s="31">
        <v>12</v>
      </c>
      <c r="I22" s="31">
        <f>[5]Послуги!$D22-'12'!I22</f>
        <v>7</v>
      </c>
      <c r="J22" s="57">
        <f t="shared" si="2"/>
        <v>58.333333333333336</v>
      </c>
      <c r="K22" s="31">
        <v>1</v>
      </c>
      <c r="L22" s="31">
        <f>[5]Послуги!$E22-'12'!L22</f>
        <v>1</v>
      </c>
      <c r="M22" s="57">
        <f t="shared" si="3"/>
        <v>100</v>
      </c>
      <c r="N22" s="31">
        <v>0</v>
      </c>
      <c r="O22" s="31">
        <f>[5]Послуги!$F22-'12'!O22</f>
        <v>2</v>
      </c>
      <c r="P22" s="57">
        <f t="shared" si="4"/>
        <v>0</v>
      </c>
      <c r="Q22" s="31">
        <v>207</v>
      </c>
      <c r="R22" s="46">
        <f>[5]Послуги!$G22-'12'!R22</f>
        <v>215</v>
      </c>
      <c r="S22" s="57">
        <f t="shared" si="5"/>
        <v>103.8647342995169</v>
      </c>
      <c r="T22" s="31">
        <v>242</v>
      </c>
      <c r="U22" s="46">
        <f>[5]Послуги!$H22-'12'!U22</f>
        <v>217</v>
      </c>
      <c r="V22" s="57">
        <f t="shared" si="6"/>
        <v>89.669421487603302</v>
      </c>
      <c r="W22" s="31">
        <v>197</v>
      </c>
      <c r="X22" s="46">
        <f>[5]Послуги!$I22-'12'!X22</f>
        <v>202</v>
      </c>
      <c r="Y22" s="57">
        <f t="shared" si="7"/>
        <v>102.53807106598984</v>
      </c>
      <c r="Z22" s="31">
        <v>176</v>
      </c>
      <c r="AA22" s="46">
        <f>[5]Послуги!$J22-'12'!AA22</f>
        <v>184</v>
      </c>
      <c r="AB22" s="57">
        <f t="shared" si="8"/>
        <v>104.54545454545455</v>
      </c>
      <c r="AC22" s="29"/>
      <c r="AD22" s="32"/>
    </row>
    <row r="23" spans="1:30" s="33" customFormat="1" ht="18" customHeight="1" x14ac:dyDescent="0.25">
      <c r="A23" s="52" t="s">
        <v>49</v>
      </c>
      <c r="B23" s="31">
        <v>554</v>
      </c>
      <c r="C23" s="31">
        <f>[5]Послуги!$B23-'12'!C23</f>
        <v>496</v>
      </c>
      <c r="D23" s="57">
        <f t="shared" si="0"/>
        <v>89.530685920577611</v>
      </c>
      <c r="E23" s="31">
        <v>286</v>
      </c>
      <c r="F23" s="31">
        <f>[5]Послуги!$C23-'12'!F23</f>
        <v>256</v>
      </c>
      <c r="G23" s="57">
        <f t="shared" si="1"/>
        <v>89.510489510489506</v>
      </c>
      <c r="H23" s="31">
        <v>14</v>
      </c>
      <c r="I23" s="31">
        <f>[5]Послуги!$D23-'12'!I23</f>
        <v>4</v>
      </c>
      <c r="J23" s="57">
        <f t="shared" si="2"/>
        <v>28.571428571428569</v>
      </c>
      <c r="K23" s="31">
        <v>0</v>
      </c>
      <c r="L23" s="31">
        <f>[5]Послуги!$E23-'12'!L23</f>
        <v>0</v>
      </c>
      <c r="M23" s="57">
        <f t="shared" si="3"/>
        <v>0</v>
      </c>
      <c r="N23" s="31">
        <v>0</v>
      </c>
      <c r="O23" s="31">
        <f>[5]Послуги!$F23-'12'!O23</f>
        <v>0</v>
      </c>
      <c r="P23" s="57">
        <f t="shared" si="4"/>
        <v>0</v>
      </c>
      <c r="Q23" s="31">
        <v>218</v>
      </c>
      <c r="R23" s="46">
        <f>[5]Послуги!$G23-'12'!R23</f>
        <v>28</v>
      </c>
      <c r="S23" s="57">
        <f t="shared" si="5"/>
        <v>12.844036697247708</v>
      </c>
      <c r="T23" s="31">
        <v>530</v>
      </c>
      <c r="U23" s="46">
        <f>[5]Послуги!$H23-'12'!U23</f>
        <v>485</v>
      </c>
      <c r="V23" s="57">
        <f t="shared" si="6"/>
        <v>91.509433962264154</v>
      </c>
      <c r="W23" s="31">
        <v>267</v>
      </c>
      <c r="X23" s="46">
        <f>[5]Послуги!$I23-'12'!X23</f>
        <v>245</v>
      </c>
      <c r="Y23" s="57">
        <f t="shared" si="7"/>
        <v>91.760299625468164</v>
      </c>
      <c r="Z23" s="31">
        <v>245</v>
      </c>
      <c r="AA23" s="46">
        <f>[5]Послуги!$J23-'12'!AA23</f>
        <v>217</v>
      </c>
      <c r="AB23" s="57">
        <f t="shared" si="8"/>
        <v>88.571428571428569</v>
      </c>
      <c r="AC23" s="29"/>
      <c r="AD23" s="32"/>
    </row>
    <row r="24" spans="1:30" s="33" customFormat="1" ht="18" customHeight="1" x14ac:dyDescent="0.25">
      <c r="A24" s="52" t="s">
        <v>50</v>
      </c>
      <c r="B24" s="31">
        <v>649</v>
      </c>
      <c r="C24" s="31">
        <f>[5]Послуги!$B24-'12'!C24</f>
        <v>599</v>
      </c>
      <c r="D24" s="57">
        <f t="shared" si="0"/>
        <v>92.295839753466865</v>
      </c>
      <c r="E24" s="31">
        <v>229</v>
      </c>
      <c r="F24" s="31">
        <f>[5]Послуги!$C24-'12'!F24</f>
        <v>217</v>
      </c>
      <c r="G24" s="57">
        <f t="shared" si="1"/>
        <v>94.75982532751091</v>
      </c>
      <c r="H24" s="31">
        <v>11</v>
      </c>
      <c r="I24" s="31">
        <f>[5]Послуги!$D24-'12'!I24</f>
        <v>4</v>
      </c>
      <c r="J24" s="57">
        <f t="shared" si="2"/>
        <v>36.363636363636367</v>
      </c>
      <c r="K24" s="31">
        <v>0</v>
      </c>
      <c r="L24" s="31">
        <f>[5]Послуги!$E24-'12'!L24</f>
        <v>0</v>
      </c>
      <c r="M24" s="57">
        <f t="shared" si="3"/>
        <v>0</v>
      </c>
      <c r="N24" s="31">
        <v>0</v>
      </c>
      <c r="O24" s="31">
        <f>[5]Послуги!$F24-'12'!O24</f>
        <v>0</v>
      </c>
      <c r="P24" s="57">
        <f t="shared" si="4"/>
        <v>0</v>
      </c>
      <c r="Q24" s="31">
        <v>172</v>
      </c>
      <c r="R24" s="46">
        <f>[5]Послуги!$G24-'12'!R24</f>
        <v>58</v>
      </c>
      <c r="S24" s="57">
        <f t="shared" si="5"/>
        <v>33.720930232558139</v>
      </c>
      <c r="T24" s="31">
        <v>621</v>
      </c>
      <c r="U24" s="46">
        <f>[5]Послуги!$H24-'12'!U24</f>
        <v>584</v>
      </c>
      <c r="V24" s="57">
        <f t="shared" si="6"/>
        <v>94.041867954911424</v>
      </c>
      <c r="W24" s="31">
        <v>207</v>
      </c>
      <c r="X24" s="46">
        <f>[5]Послуги!$I24-'12'!X24</f>
        <v>202</v>
      </c>
      <c r="Y24" s="57">
        <f t="shared" si="7"/>
        <v>97.584541062801932</v>
      </c>
      <c r="Z24" s="31">
        <v>182</v>
      </c>
      <c r="AA24" s="46">
        <f>[5]Послуги!$J24-'12'!AA24</f>
        <v>193</v>
      </c>
      <c r="AB24" s="57">
        <f t="shared" si="8"/>
        <v>106.04395604395604</v>
      </c>
      <c r="AC24" s="29"/>
      <c r="AD24" s="32"/>
    </row>
    <row r="25" spans="1:30" s="33" customFormat="1" ht="18" customHeight="1" x14ac:dyDescent="0.25">
      <c r="A25" s="53" t="s">
        <v>51</v>
      </c>
      <c r="B25" s="31">
        <v>634</v>
      </c>
      <c r="C25" s="31">
        <f>[5]Послуги!$B25-'12'!C25</f>
        <v>661</v>
      </c>
      <c r="D25" s="57">
        <f t="shared" si="0"/>
        <v>104.25867507886434</v>
      </c>
      <c r="E25" s="31">
        <v>267</v>
      </c>
      <c r="F25" s="31">
        <f>[5]Послуги!$C25-'12'!F25</f>
        <v>225</v>
      </c>
      <c r="G25" s="57">
        <f t="shared" si="1"/>
        <v>84.269662921348313</v>
      </c>
      <c r="H25" s="31">
        <v>17</v>
      </c>
      <c r="I25" s="31">
        <f>[5]Послуги!$D25-'12'!I25</f>
        <v>11</v>
      </c>
      <c r="J25" s="57">
        <f t="shared" si="2"/>
        <v>64.705882352941174</v>
      </c>
      <c r="K25" s="31">
        <v>1</v>
      </c>
      <c r="L25" s="31">
        <f>[5]Послуги!$E25-'12'!L25</f>
        <v>1</v>
      </c>
      <c r="M25" s="57">
        <f t="shared" si="3"/>
        <v>100</v>
      </c>
      <c r="N25" s="31">
        <v>0</v>
      </c>
      <c r="O25" s="31">
        <f>[5]Послуги!$F25-'12'!O25</f>
        <v>2</v>
      </c>
      <c r="P25" s="57">
        <f t="shared" si="4"/>
        <v>0</v>
      </c>
      <c r="Q25" s="31">
        <v>244</v>
      </c>
      <c r="R25" s="46">
        <f>[5]Послуги!$G25-'12'!R25</f>
        <v>146</v>
      </c>
      <c r="S25" s="57">
        <f t="shared" si="5"/>
        <v>59.83606557377049</v>
      </c>
      <c r="T25" s="31">
        <v>603</v>
      </c>
      <c r="U25" s="46">
        <f>[5]Послуги!$H25-'12'!U25</f>
        <v>644</v>
      </c>
      <c r="V25" s="57">
        <f t="shared" si="6"/>
        <v>106.79933665008292</v>
      </c>
      <c r="W25" s="31">
        <v>245</v>
      </c>
      <c r="X25" s="46">
        <f>[5]Послуги!$I25-'12'!X25</f>
        <v>213</v>
      </c>
      <c r="Y25" s="57">
        <f t="shared" si="7"/>
        <v>86.938775510204081</v>
      </c>
      <c r="Z25" s="31">
        <v>216</v>
      </c>
      <c r="AA25" s="46">
        <f>[5]Послуги!$J25-'12'!AA25</f>
        <v>192</v>
      </c>
      <c r="AB25" s="57">
        <f t="shared" si="8"/>
        <v>88.888888888888886</v>
      </c>
      <c r="AC25" s="29"/>
      <c r="AD25" s="32"/>
    </row>
    <row r="26" spans="1:30" s="33" customFormat="1" ht="18" customHeight="1" x14ac:dyDescent="0.25">
      <c r="A26" s="52" t="s">
        <v>52</v>
      </c>
      <c r="B26" s="31">
        <v>8693</v>
      </c>
      <c r="C26" s="31">
        <f>[5]Послуги!$B26-'12'!C26</f>
        <v>8437</v>
      </c>
      <c r="D26" s="57">
        <f t="shared" si="0"/>
        <v>97.055101806050843</v>
      </c>
      <c r="E26" s="31">
        <v>973</v>
      </c>
      <c r="F26" s="31">
        <f>[5]Послуги!$C26-'12'!F26</f>
        <v>1383</v>
      </c>
      <c r="G26" s="57">
        <f t="shared" si="1"/>
        <v>142.13771839671122</v>
      </c>
      <c r="H26" s="31">
        <v>270</v>
      </c>
      <c r="I26" s="31">
        <f>[5]Послуги!$D26-'12'!I26</f>
        <v>62</v>
      </c>
      <c r="J26" s="57">
        <f t="shared" si="2"/>
        <v>22.962962962962962</v>
      </c>
      <c r="K26" s="31">
        <v>19</v>
      </c>
      <c r="L26" s="31">
        <f>[5]Послуги!$E26-'12'!L26</f>
        <v>1</v>
      </c>
      <c r="M26" s="57">
        <f t="shared" si="3"/>
        <v>5.2631578947368416</v>
      </c>
      <c r="N26" s="31">
        <v>18</v>
      </c>
      <c r="O26" s="31">
        <f>[5]Послуги!$F26-'12'!O26</f>
        <v>0</v>
      </c>
      <c r="P26" s="57">
        <f t="shared" si="4"/>
        <v>0</v>
      </c>
      <c r="Q26" s="31">
        <v>437</v>
      </c>
      <c r="R26" s="46">
        <f>[5]Послуги!$G26-'12'!R26</f>
        <v>236</v>
      </c>
      <c r="S26" s="57">
        <f t="shared" si="5"/>
        <v>54.004576659038904</v>
      </c>
      <c r="T26" s="31">
        <v>8496</v>
      </c>
      <c r="U26" s="46">
        <f>[5]Послуги!$H26-'12'!U26</f>
        <v>8250</v>
      </c>
      <c r="V26" s="57">
        <f t="shared" si="6"/>
        <v>97.104519774011294</v>
      </c>
      <c r="W26" s="31">
        <v>857</v>
      </c>
      <c r="X26" s="46">
        <f>[5]Послуги!$I26-'12'!X26</f>
        <v>1229</v>
      </c>
      <c r="Y26" s="57">
        <f t="shared" si="7"/>
        <v>143.40723453908987</v>
      </c>
      <c r="Z26" s="31">
        <v>715</v>
      </c>
      <c r="AA26" s="46">
        <f>[5]Послуги!$J26-'12'!AA26</f>
        <v>1028</v>
      </c>
      <c r="AB26" s="57">
        <f t="shared" si="8"/>
        <v>143.77622377622376</v>
      </c>
      <c r="AC26" s="29"/>
      <c r="AD26" s="32"/>
    </row>
    <row r="27" spans="1:30" s="33" customFormat="1" ht="18" customHeight="1" x14ac:dyDescent="0.25">
      <c r="A27" s="52" t="s">
        <v>53</v>
      </c>
      <c r="B27" s="31">
        <v>3908</v>
      </c>
      <c r="C27" s="31">
        <f>[5]Послуги!$B27-'12'!C27</f>
        <v>3840</v>
      </c>
      <c r="D27" s="57">
        <f t="shared" si="0"/>
        <v>98.25997952917092</v>
      </c>
      <c r="E27" s="31">
        <v>454</v>
      </c>
      <c r="F27" s="31">
        <f>[5]Послуги!$C27-'12'!F27</f>
        <v>517</v>
      </c>
      <c r="G27" s="57">
        <f t="shared" si="1"/>
        <v>113.87665198237886</v>
      </c>
      <c r="H27" s="31">
        <v>94</v>
      </c>
      <c r="I27" s="31">
        <f>[5]Послуги!$D27-'12'!I27</f>
        <v>59</v>
      </c>
      <c r="J27" s="57">
        <f t="shared" si="2"/>
        <v>62.765957446808507</v>
      </c>
      <c r="K27" s="31">
        <v>5</v>
      </c>
      <c r="L27" s="31">
        <f>[5]Послуги!$E27-'12'!L27</f>
        <v>1</v>
      </c>
      <c r="M27" s="57">
        <f t="shared" si="3"/>
        <v>20</v>
      </c>
      <c r="N27" s="31">
        <v>17</v>
      </c>
      <c r="O27" s="31">
        <f>[5]Послуги!$F27-'12'!O27</f>
        <v>2</v>
      </c>
      <c r="P27" s="57">
        <f t="shared" si="4"/>
        <v>11.76470588235294</v>
      </c>
      <c r="Q27" s="31">
        <v>413</v>
      </c>
      <c r="R27" s="46">
        <f>[5]Послуги!$G27-'12'!R27</f>
        <v>457</v>
      </c>
      <c r="S27" s="57">
        <f t="shared" si="5"/>
        <v>110.65375302663438</v>
      </c>
      <c r="T27" s="31">
        <v>3782</v>
      </c>
      <c r="U27" s="46">
        <f>[5]Послуги!$H27-'12'!U27</f>
        <v>3745</v>
      </c>
      <c r="V27" s="57">
        <f t="shared" si="6"/>
        <v>99.02168164992068</v>
      </c>
      <c r="W27" s="31">
        <v>410</v>
      </c>
      <c r="X27" s="46">
        <f>[5]Послуги!$I27-'12'!X27</f>
        <v>460</v>
      </c>
      <c r="Y27" s="57">
        <f t="shared" si="7"/>
        <v>112.19512195121952</v>
      </c>
      <c r="Z27" s="31">
        <v>382</v>
      </c>
      <c r="AA27" s="46">
        <f>[5]Послуги!$J27-'12'!AA27</f>
        <v>403</v>
      </c>
      <c r="AB27" s="57">
        <f t="shared" si="8"/>
        <v>105.49738219895288</v>
      </c>
      <c r="AC27" s="29"/>
      <c r="AD27" s="32"/>
    </row>
    <row r="28" spans="1:30" s="33" customFormat="1" ht="18" customHeight="1" x14ac:dyDescent="0.25">
      <c r="A28" s="54" t="s">
        <v>54</v>
      </c>
      <c r="B28" s="31">
        <v>2574</v>
      </c>
      <c r="C28" s="31">
        <f>[5]Послуги!$B28-'12'!C28</f>
        <v>2517</v>
      </c>
      <c r="D28" s="57">
        <f t="shared" si="0"/>
        <v>97.785547785547791</v>
      </c>
      <c r="E28" s="31">
        <v>496</v>
      </c>
      <c r="F28" s="31">
        <f>[5]Послуги!$C28-'12'!F28</f>
        <v>494</v>
      </c>
      <c r="G28" s="57">
        <f t="shared" si="1"/>
        <v>99.596774193548384</v>
      </c>
      <c r="H28" s="31">
        <v>68</v>
      </c>
      <c r="I28" s="31">
        <f>[5]Послуги!$D28-'12'!I28</f>
        <v>41</v>
      </c>
      <c r="J28" s="57">
        <f t="shared" si="2"/>
        <v>60.294117647058819</v>
      </c>
      <c r="K28" s="31">
        <v>1</v>
      </c>
      <c r="L28" s="31">
        <f>[5]Послуги!$E28-'12'!L28</f>
        <v>0</v>
      </c>
      <c r="M28" s="57">
        <f t="shared" si="3"/>
        <v>0</v>
      </c>
      <c r="N28" s="31">
        <v>5</v>
      </c>
      <c r="O28" s="31">
        <f>[5]Послуги!$F28-'12'!O28</f>
        <v>1</v>
      </c>
      <c r="P28" s="57">
        <f t="shared" si="4"/>
        <v>20</v>
      </c>
      <c r="Q28" s="31">
        <v>475</v>
      </c>
      <c r="R28" s="46">
        <f>[5]Послуги!$G28-'12'!R28</f>
        <v>463</v>
      </c>
      <c r="S28" s="57">
        <f t="shared" si="5"/>
        <v>97.473684210526315</v>
      </c>
      <c r="T28" s="31">
        <v>2477</v>
      </c>
      <c r="U28" s="46">
        <f>[5]Послуги!$H28-'12'!U28</f>
        <v>2441</v>
      </c>
      <c r="V28" s="57">
        <f t="shared" si="6"/>
        <v>98.546628986677433</v>
      </c>
      <c r="W28" s="31">
        <v>461</v>
      </c>
      <c r="X28" s="46">
        <f>[5]Послуги!$I28-'12'!X28</f>
        <v>451</v>
      </c>
      <c r="Y28" s="57">
        <f t="shared" si="7"/>
        <v>97.830802603036886</v>
      </c>
      <c r="Z28" s="31">
        <v>399</v>
      </c>
      <c r="AA28" s="46">
        <f>[5]Послуги!$J28-'12'!AA28</f>
        <v>393</v>
      </c>
      <c r="AB28" s="57">
        <f t="shared" si="8"/>
        <v>98.496240601503757</v>
      </c>
      <c r="AC28" s="29"/>
      <c r="AD28" s="32"/>
    </row>
    <row r="29" spans="1:30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30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30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30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1:25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1:25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1:25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1:25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1:25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1:25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1:25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1:25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1:25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1:25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1:25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1:25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1:25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1:25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1:25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1:25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</sheetData>
  <mergeCells count="41">
    <mergeCell ref="T3:V3"/>
    <mergeCell ref="W3:Y3"/>
    <mergeCell ref="G4:G5"/>
    <mergeCell ref="X1:Y1"/>
    <mergeCell ref="AA4:AA5"/>
    <mergeCell ref="AB4:AB5"/>
    <mergeCell ref="X4:X5"/>
    <mergeCell ref="Y4:Y5"/>
    <mergeCell ref="B1:P1"/>
    <mergeCell ref="T4:T5"/>
    <mergeCell ref="U4:U5"/>
    <mergeCell ref="V4:V5"/>
    <mergeCell ref="W4:W5"/>
    <mergeCell ref="N4:N5"/>
    <mergeCell ref="O4:O5"/>
    <mergeCell ref="P4:P5"/>
    <mergeCell ref="Q4:Q5"/>
    <mergeCell ref="R4:R5"/>
    <mergeCell ref="S4:S5"/>
    <mergeCell ref="Q3:S3"/>
    <mergeCell ref="I4:I5"/>
    <mergeCell ref="J4:J5"/>
    <mergeCell ref="K4:K5"/>
    <mergeCell ref="L4:L5"/>
    <mergeCell ref="Z4:Z5"/>
    <mergeCell ref="X2:Y2"/>
    <mergeCell ref="Z2:AA2"/>
    <mergeCell ref="A3:A5"/>
    <mergeCell ref="B3:D3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M4:M5"/>
    <mergeCell ref="Z3:AB3"/>
    <mergeCell ref="H4:H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21"/>
  <sheetViews>
    <sheetView view="pageBreakPreview" zoomScale="80" zoomScaleNormal="70" zoomScaleSheetLayoutView="80" workbookViewId="0">
      <selection activeCell="I17" sqref="I17"/>
    </sheetView>
  </sheetViews>
  <sheetFormatPr defaultColWidth="8" defaultRowHeight="12.75" x14ac:dyDescent="0.2"/>
  <cols>
    <col min="1" max="1" width="52.5703125" style="2" customWidth="1"/>
    <col min="2" max="2" width="13.42578125" style="15" customWidth="1"/>
    <col min="3" max="3" width="13.5703125" style="15" customWidth="1"/>
    <col min="4" max="4" width="9.5703125" style="2" customWidth="1"/>
    <col min="5" max="5" width="11" style="2" customWidth="1"/>
    <col min="6" max="6" width="13.5703125" style="2" customWidth="1"/>
    <col min="7" max="7" width="15" style="2" customWidth="1"/>
    <col min="8" max="8" width="10" style="2" customWidth="1"/>
    <col min="9" max="9" width="12.140625" style="2" customWidth="1"/>
    <col min="10" max="10" width="13.140625" style="2" bestFit="1" customWidth="1"/>
    <col min="11" max="11" width="11.42578125" style="2" bestFit="1" customWidth="1"/>
    <col min="12" max="16384" width="8" style="2"/>
  </cols>
  <sheetData>
    <row r="1" spans="1:11" ht="27" customHeight="1" x14ac:dyDescent="0.2">
      <c r="A1" s="103" t="s">
        <v>67</v>
      </c>
      <c r="B1" s="103"/>
      <c r="C1" s="103"/>
      <c r="D1" s="103"/>
      <c r="E1" s="103"/>
      <c r="F1" s="103"/>
      <c r="G1" s="103"/>
      <c r="H1" s="103"/>
      <c r="I1" s="103"/>
    </row>
    <row r="2" spans="1:11" ht="23.25" customHeight="1" x14ac:dyDescent="0.2">
      <c r="A2" s="104" t="s">
        <v>17</v>
      </c>
      <c r="B2" s="103"/>
      <c r="C2" s="103"/>
      <c r="D2" s="103"/>
      <c r="E2" s="103"/>
      <c r="F2" s="103"/>
      <c r="G2" s="103"/>
      <c r="H2" s="103"/>
      <c r="I2" s="103"/>
    </row>
    <row r="3" spans="1:11" ht="17.25" customHeight="1" x14ac:dyDescent="0.2">
      <c r="A3" s="97"/>
      <c r="B3" s="97"/>
      <c r="C3" s="97"/>
      <c r="D3" s="97"/>
      <c r="E3" s="97"/>
    </row>
    <row r="4" spans="1:11" s="3" customFormat="1" ht="25.5" customHeight="1" x14ac:dyDescent="0.25">
      <c r="A4" s="74" t="s">
        <v>0</v>
      </c>
      <c r="B4" s="105" t="s">
        <v>18</v>
      </c>
      <c r="C4" s="106"/>
      <c r="D4" s="106"/>
      <c r="E4" s="107"/>
      <c r="F4" s="105" t="s">
        <v>19</v>
      </c>
      <c r="G4" s="106"/>
      <c r="H4" s="106"/>
      <c r="I4" s="107"/>
    </row>
    <row r="5" spans="1:11" s="3" customFormat="1" ht="23.25" customHeight="1" x14ac:dyDescent="0.25">
      <c r="A5" s="98"/>
      <c r="B5" s="70" t="s">
        <v>27</v>
      </c>
      <c r="C5" s="70" t="s">
        <v>28</v>
      </c>
      <c r="D5" s="100" t="s">
        <v>1</v>
      </c>
      <c r="E5" s="101"/>
      <c r="F5" s="70" t="s">
        <v>27</v>
      </c>
      <c r="G5" s="70" t="s">
        <v>28</v>
      </c>
      <c r="H5" s="100" t="s">
        <v>1</v>
      </c>
      <c r="I5" s="101"/>
    </row>
    <row r="6" spans="1:11" s="3" customFormat="1" ht="30" x14ac:dyDescent="0.25">
      <c r="A6" s="75"/>
      <c r="B6" s="71"/>
      <c r="C6" s="71"/>
      <c r="D6" s="4" t="s">
        <v>2</v>
      </c>
      <c r="E6" s="5" t="s">
        <v>72</v>
      </c>
      <c r="F6" s="71"/>
      <c r="G6" s="71"/>
      <c r="H6" s="4" t="s">
        <v>2</v>
      </c>
      <c r="I6" s="5" t="s">
        <v>72</v>
      </c>
    </row>
    <row r="7" spans="1:11" s="8" customFormat="1" ht="15.7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</row>
    <row r="8" spans="1:11" s="8" customFormat="1" ht="28.5" customHeight="1" x14ac:dyDescent="0.25">
      <c r="A8" s="9" t="s">
        <v>61</v>
      </c>
      <c r="B8" s="63">
        <f>'15'!B7</f>
        <v>37652</v>
      </c>
      <c r="C8" s="63">
        <f>'15'!C7</f>
        <v>37689</v>
      </c>
      <c r="D8" s="10">
        <f t="shared" ref="D8:D13" si="0">C8/B8*100</f>
        <v>100.09826835227878</v>
      </c>
      <c r="E8" s="66">
        <f t="shared" ref="E8:E13" si="1">C8-B8</f>
        <v>37</v>
      </c>
      <c r="F8" s="64">
        <f>'16'!B7</f>
        <v>17489</v>
      </c>
      <c r="G8" s="64">
        <f>'16'!C7</f>
        <v>18106</v>
      </c>
      <c r="H8" s="10">
        <f t="shared" ref="H8:H13" si="2">G8/F8*100</f>
        <v>103.52793184287266</v>
      </c>
      <c r="I8" s="66">
        <f t="shared" ref="I8:I13" si="3">G8-F8</f>
        <v>617</v>
      </c>
      <c r="J8" s="20"/>
      <c r="K8" s="18"/>
    </row>
    <row r="9" spans="1:11" s="3" customFormat="1" ht="28.5" customHeight="1" x14ac:dyDescent="0.25">
      <c r="A9" s="9" t="s">
        <v>62</v>
      </c>
      <c r="B9" s="64">
        <f>'15'!E7</f>
        <v>7547</v>
      </c>
      <c r="C9" s="64">
        <f>'15'!F7</f>
        <v>9638</v>
      </c>
      <c r="D9" s="10">
        <f t="shared" si="0"/>
        <v>127.70637339340136</v>
      </c>
      <c r="E9" s="66">
        <f t="shared" si="1"/>
        <v>2091</v>
      </c>
      <c r="F9" s="64">
        <f>'16'!E7</f>
        <v>5519</v>
      </c>
      <c r="G9" s="64">
        <f>'16'!F7</f>
        <v>5990</v>
      </c>
      <c r="H9" s="10">
        <f t="shared" si="2"/>
        <v>108.53415473817721</v>
      </c>
      <c r="I9" s="66">
        <f t="shared" si="3"/>
        <v>471</v>
      </c>
      <c r="J9" s="18"/>
      <c r="K9" s="18"/>
    </row>
    <row r="10" spans="1:11" s="3" customFormat="1" ht="52.5" customHeight="1" x14ac:dyDescent="0.25">
      <c r="A10" s="12" t="s">
        <v>63</v>
      </c>
      <c r="B10" s="64">
        <f>'15'!H7</f>
        <v>1192</v>
      </c>
      <c r="C10" s="64">
        <f>'15'!I7</f>
        <v>523</v>
      </c>
      <c r="D10" s="10">
        <f t="shared" si="0"/>
        <v>43.875838926174495</v>
      </c>
      <c r="E10" s="66">
        <f t="shared" si="1"/>
        <v>-669</v>
      </c>
      <c r="F10" s="64">
        <f>'16'!H7</f>
        <v>482</v>
      </c>
      <c r="G10" s="64">
        <f>'16'!I7</f>
        <v>328</v>
      </c>
      <c r="H10" s="10">
        <f t="shared" si="2"/>
        <v>68.049792531120332</v>
      </c>
      <c r="I10" s="66">
        <f t="shared" si="3"/>
        <v>-154</v>
      </c>
      <c r="J10" s="18"/>
      <c r="K10" s="18"/>
    </row>
    <row r="11" spans="1:11" s="3" customFormat="1" ht="31.5" customHeight="1" x14ac:dyDescent="0.25">
      <c r="A11" s="13" t="s">
        <v>64</v>
      </c>
      <c r="B11" s="64">
        <f>'15'!K7</f>
        <v>95</v>
      </c>
      <c r="C11" s="64">
        <f>'15'!L7</f>
        <v>36</v>
      </c>
      <c r="D11" s="10">
        <f t="shared" si="0"/>
        <v>37.894736842105267</v>
      </c>
      <c r="E11" s="66">
        <f t="shared" si="1"/>
        <v>-59</v>
      </c>
      <c r="F11" s="64">
        <f>'16'!K7</f>
        <v>33</v>
      </c>
      <c r="G11" s="64">
        <f>'16'!L7</f>
        <v>21</v>
      </c>
      <c r="H11" s="10">
        <f t="shared" si="2"/>
        <v>63.636363636363633</v>
      </c>
      <c r="I11" s="66">
        <f t="shared" si="3"/>
        <v>-12</v>
      </c>
      <c r="J11" s="18"/>
      <c r="K11" s="18"/>
    </row>
    <row r="12" spans="1:11" s="3" customFormat="1" ht="45.75" customHeight="1" x14ac:dyDescent="0.25">
      <c r="A12" s="13" t="s">
        <v>20</v>
      </c>
      <c r="B12" s="64">
        <f>'15'!N7</f>
        <v>109</v>
      </c>
      <c r="C12" s="64">
        <f>'15'!O7</f>
        <v>28</v>
      </c>
      <c r="D12" s="10">
        <f t="shared" si="0"/>
        <v>25.688073394495415</v>
      </c>
      <c r="E12" s="66">
        <f t="shared" si="1"/>
        <v>-81</v>
      </c>
      <c r="F12" s="64">
        <f>'16'!N7</f>
        <v>52</v>
      </c>
      <c r="G12" s="64">
        <f>'16'!O7</f>
        <v>24</v>
      </c>
      <c r="H12" s="10">
        <f t="shared" si="2"/>
        <v>46.153846153846153</v>
      </c>
      <c r="I12" s="66">
        <f t="shared" si="3"/>
        <v>-28</v>
      </c>
      <c r="J12" s="18"/>
      <c r="K12" s="18"/>
    </row>
    <row r="13" spans="1:11" s="3" customFormat="1" ht="55.5" customHeight="1" x14ac:dyDescent="0.25">
      <c r="A13" s="13" t="s">
        <v>65</v>
      </c>
      <c r="B13" s="64">
        <f>'15'!Q7</f>
        <v>5294</v>
      </c>
      <c r="C13" s="64">
        <f>'15'!R7</f>
        <v>4285</v>
      </c>
      <c r="D13" s="10">
        <f t="shared" si="0"/>
        <v>80.940687570834911</v>
      </c>
      <c r="E13" s="66">
        <f t="shared" si="1"/>
        <v>-1009</v>
      </c>
      <c r="F13" s="64">
        <f>'16'!Q7</f>
        <v>4281</v>
      </c>
      <c r="G13" s="64">
        <f>'16'!R7</f>
        <v>3061</v>
      </c>
      <c r="H13" s="10">
        <f t="shared" si="2"/>
        <v>71.501985517402474</v>
      </c>
      <c r="I13" s="66">
        <f t="shared" si="3"/>
        <v>-1220</v>
      </c>
      <c r="J13" s="18"/>
      <c r="K13" s="18"/>
    </row>
    <row r="14" spans="1:11" s="3" customFormat="1" ht="12.75" customHeight="1" x14ac:dyDescent="0.25">
      <c r="A14" s="76" t="s">
        <v>4</v>
      </c>
      <c r="B14" s="77"/>
      <c r="C14" s="77"/>
      <c r="D14" s="77"/>
      <c r="E14" s="77"/>
      <c r="F14" s="77"/>
      <c r="G14" s="77"/>
      <c r="H14" s="77"/>
      <c r="I14" s="77"/>
      <c r="J14" s="18"/>
      <c r="K14" s="18"/>
    </row>
    <row r="15" spans="1:11" s="3" customFormat="1" ht="18" customHeight="1" x14ac:dyDescent="0.25">
      <c r="A15" s="78"/>
      <c r="B15" s="79"/>
      <c r="C15" s="79"/>
      <c r="D15" s="79"/>
      <c r="E15" s="79"/>
      <c r="F15" s="79"/>
      <c r="G15" s="79"/>
      <c r="H15" s="79"/>
      <c r="I15" s="79"/>
      <c r="J15" s="18"/>
      <c r="K15" s="18"/>
    </row>
    <row r="16" spans="1:11" s="3" customFormat="1" ht="20.25" customHeight="1" x14ac:dyDescent="0.25">
      <c r="A16" s="74" t="s">
        <v>0</v>
      </c>
      <c r="B16" s="80" t="s">
        <v>29</v>
      </c>
      <c r="C16" s="80" t="s">
        <v>30</v>
      </c>
      <c r="D16" s="100" t="s">
        <v>1</v>
      </c>
      <c r="E16" s="101"/>
      <c r="F16" s="80" t="s">
        <v>29</v>
      </c>
      <c r="G16" s="80" t="s">
        <v>30</v>
      </c>
      <c r="H16" s="100" t="s">
        <v>1</v>
      </c>
      <c r="I16" s="101"/>
      <c r="J16" s="18"/>
      <c r="K16" s="18"/>
    </row>
    <row r="17" spans="1:11" ht="35.25" customHeight="1" x14ac:dyDescent="0.3">
      <c r="A17" s="75"/>
      <c r="B17" s="80"/>
      <c r="C17" s="80"/>
      <c r="D17" s="17" t="s">
        <v>2</v>
      </c>
      <c r="E17" s="5" t="s">
        <v>72</v>
      </c>
      <c r="F17" s="80"/>
      <c r="G17" s="80"/>
      <c r="H17" s="17" t="s">
        <v>2</v>
      </c>
      <c r="I17" s="5" t="s">
        <v>72</v>
      </c>
      <c r="J17" s="19"/>
      <c r="K17" s="19"/>
    </row>
    <row r="18" spans="1:11" ht="24" customHeight="1" x14ac:dyDescent="0.3">
      <c r="A18" s="9" t="s">
        <v>61</v>
      </c>
      <c r="B18" s="65">
        <f>'15'!T7</f>
        <v>36296</v>
      </c>
      <c r="C18" s="65">
        <f>'15'!U7</f>
        <v>36396</v>
      </c>
      <c r="D18" s="14">
        <f t="shared" ref="D18:D20" si="4">C18/B18*100</f>
        <v>100.27551245316289</v>
      </c>
      <c r="E18" s="67">
        <f t="shared" ref="E18:E20" si="5">C18-B18</f>
        <v>100</v>
      </c>
      <c r="F18" s="59">
        <f>'16'!T7</f>
        <v>16764</v>
      </c>
      <c r="G18" s="59">
        <f>'16'!U7</f>
        <v>17407</v>
      </c>
      <c r="H18" s="14">
        <f t="shared" ref="H18:H20" si="6">G18/F18*100</f>
        <v>103.83560009544262</v>
      </c>
      <c r="I18" s="68">
        <f t="shared" ref="I18:I20" si="7">G18-F18</f>
        <v>643</v>
      </c>
      <c r="J18" s="19"/>
      <c r="K18" s="19"/>
    </row>
    <row r="19" spans="1:11" ht="25.5" customHeight="1" x14ac:dyDescent="0.3">
      <c r="A19" s="1" t="s">
        <v>62</v>
      </c>
      <c r="B19" s="65">
        <f>'15'!W7</f>
        <v>6687</v>
      </c>
      <c r="C19" s="65">
        <f>'15'!X7</f>
        <v>8603</v>
      </c>
      <c r="D19" s="14">
        <f t="shared" si="4"/>
        <v>128.65260954090024</v>
      </c>
      <c r="E19" s="67">
        <f t="shared" si="5"/>
        <v>1916</v>
      </c>
      <c r="F19" s="59">
        <f>'16'!W7</f>
        <v>5043</v>
      </c>
      <c r="G19" s="59">
        <f>'16'!X7</f>
        <v>5486</v>
      </c>
      <c r="H19" s="14">
        <f t="shared" si="6"/>
        <v>108.78445369819552</v>
      </c>
      <c r="I19" s="68">
        <f t="shared" si="7"/>
        <v>443</v>
      </c>
      <c r="J19" s="19"/>
      <c r="K19" s="19"/>
    </row>
    <row r="20" spans="1:11" ht="41.25" customHeight="1" x14ac:dyDescent="0.3">
      <c r="A20" s="1" t="s">
        <v>66</v>
      </c>
      <c r="B20" s="65">
        <f>'15'!Z7</f>
        <v>5634</v>
      </c>
      <c r="C20" s="65">
        <f>'15'!AA7</f>
        <v>7228</v>
      </c>
      <c r="D20" s="14">
        <f t="shared" si="4"/>
        <v>128.29250976215835</v>
      </c>
      <c r="E20" s="67">
        <f t="shared" si="5"/>
        <v>1594</v>
      </c>
      <c r="F20" s="59">
        <f>'16'!Z7</f>
        <v>4418</v>
      </c>
      <c r="G20" s="59">
        <f>'16'!AA7</f>
        <v>4818</v>
      </c>
      <c r="H20" s="14">
        <f t="shared" si="6"/>
        <v>109.05387052965143</v>
      </c>
      <c r="I20" s="68">
        <f t="shared" si="7"/>
        <v>400</v>
      </c>
      <c r="J20" s="19"/>
      <c r="K20" s="19"/>
    </row>
    <row r="21" spans="1:11" ht="20.25" x14ac:dyDescent="0.3">
      <c r="C21" s="16"/>
      <c r="J21" s="19"/>
      <c r="K21" s="19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C8" sqref="C8"/>
    </sheetView>
  </sheetViews>
  <sheetFormatPr defaultRowHeight="14.25" x14ac:dyDescent="0.2"/>
  <cols>
    <col min="1" max="1" width="29.140625" style="37" customWidth="1"/>
    <col min="2" max="2" width="11" style="37" customWidth="1"/>
    <col min="3" max="3" width="9.85546875" style="37" customWidth="1"/>
    <col min="4" max="4" width="8.28515625" style="37" customWidth="1"/>
    <col min="5" max="6" width="11.7109375" style="37" customWidth="1"/>
    <col min="7" max="7" width="7.42578125" style="37" customWidth="1"/>
    <col min="8" max="8" width="11.85546875" style="37" customWidth="1"/>
    <col min="9" max="9" width="11" style="37" customWidth="1"/>
    <col min="10" max="10" width="7.42578125" style="37" customWidth="1"/>
    <col min="11" max="12" width="9.42578125" style="37" customWidth="1"/>
    <col min="13" max="13" width="9" style="37" customWidth="1"/>
    <col min="14" max="14" width="10" style="37" customWidth="1"/>
    <col min="15" max="15" width="9.140625" style="37" customWidth="1"/>
    <col min="16" max="16" width="8.140625" style="37" customWidth="1"/>
    <col min="17" max="18" width="9.5703125" style="37" customWidth="1"/>
    <col min="19" max="19" width="8.140625" style="37" customWidth="1"/>
    <col min="20" max="20" width="10.5703125" style="37" customWidth="1"/>
    <col min="21" max="21" width="10.7109375" style="37" customWidth="1"/>
    <col min="22" max="22" width="8.140625" style="37" customWidth="1"/>
    <col min="23" max="23" width="8.28515625" style="37" customWidth="1"/>
    <col min="24" max="24" width="8.42578125" style="37" customWidth="1"/>
    <col min="25" max="25" width="8.28515625" style="37" customWidth="1"/>
    <col min="26" max="16384" width="9.140625" style="37"/>
  </cols>
  <sheetData>
    <row r="1" spans="1:32" s="22" customFormat="1" ht="63.75" customHeight="1" x14ac:dyDescent="0.35">
      <c r="B1" s="102" t="s">
        <v>70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21"/>
      <c r="P1" s="21"/>
      <c r="Q1" s="21"/>
      <c r="R1" s="21"/>
      <c r="S1" s="21"/>
      <c r="T1" s="21"/>
      <c r="U1" s="21"/>
      <c r="V1" s="21"/>
      <c r="W1" s="21"/>
      <c r="X1" s="87"/>
      <c r="Y1" s="87"/>
      <c r="Z1" s="41"/>
      <c r="AB1" s="47" t="s">
        <v>14</v>
      </c>
    </row>
    <row r="2" spans="1:32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7</v>
      </c>
      <c r="N2" s="45"/>
      <c r="O2" s="23"/>
      <c r="P2" s="23"/>
      <c r="Q2" s="24"/>
      <c r="R2" s="24"/>
      <c r="S2" s="24"/>
      <c r="T2" s="24"/>
      <c r="U2" s="24"/>
      <c r="V2" s="24"/>
      <c r="X2" s="82"/>
      <c r="Y2" s="82"/>
      <c r="Z2" s="91" t="s">
        <v>7</v>
      </c>
      <c r="AA2" s="91"/>
    </row>
    <row r="3" spans="1:32" s="26" customFormat="1" ht="67.5" customHeight="1" x14ac:dyDescent="0.25">
      <c r="A3" s="83"/>
      <c r="B3" s="84" t="s">
        <v>21</v>
      </c>
      <c r="C3" s="84"/>
      <c r="D3" s="84"/>
      <c r="E3" s="84" t="s">
        <v>22</v>
      </c>
      <c r="F3" s="84"/>
      <c r="G3" s="84"/>
      <c r="H3" s="84" t="s">
        <v>13</v>
      </c>
      <c r="I3" s="84"/>
      <c r="J3" s="84"/>
      <c r="K3" s="84" t="s">
        <v>9</v>
      </c>
      <c r="L3" s="84"/>
      <c r="M3" s="84"/>
      <c r="N3" s="84" t="s">
        <v>10</v>
      </c>
      <c r="O3" s="84"/>
      <c r="P3" s="84"/>
      <c r="Q3" s="88" t="s">
        <v>8</v>
      </c>
      <c r="R3" s="89"/>
      <c r="S3" s="90"/>
      <c r="T3" s="84" t="s">
        <v>16</v>
      </c>
      <c r="U3" s="84"/>
      <c r="V3" s="84"/>
      <c r="W3" s="84" t="s">
        <v>11</v>
      </c>
      <c r="X3" s="84"/>
      <c r="Y3" s="84"/>
      <c r="Z3" s="84" t="s">
        <v>12</v>
      </c>
      <c r="AA3" s="84"/>
      <c r="AB3" s="84"/>
    </row>
    <row r="4" spans="1:32" s="27" customFormat="1" ht="19.5" customHeight="1" x14ac:dyDescent="0.25">
      <c r="A4" s="83"/>
      <c r="B4" s="85" t="s">
        <v>15</v>
      </c>
      <c r="C4" s="85" t="s">
        <v>32</v>
      </c>
      <c r="D4" s="86" t="s">
        <v>2</v>
      </c>
      <c r="E4" s="85" t="s">
        <v>15</v>
      </c>
      <c r="F4" s="85" t="s">
        <v>32</v>
      </c>
      <c r="G4" s="86" t="s">
        <v>2</v>
      </c>
      <c r="H4" s="85" t="s">
        <v>15</v>
      </c>
      <c r="I4" s="85" t="s">
        <v>32</v>
      </c>
      <c r="J4" s="86" t="s">
        <v>2</v>
      </c>
      <c r="K4" s="85" t="s">
        <v>15</v>
      </c>
      <c r="L4" s="85" t="s">
        <v>32</v>
      </c>
      <c r="M4" s="86" t="s">
        <v>2</v>
      </c>
      <c r="N4" s="85" t="s">
        <v>15</v>
      </c>
      <c r="O4" s="85" t="s">
        <v>32</v>
      </c>
      <c r="P4" s="86" t="s">
        <v>2</v>
      </c>
      <c r="Q4" s="85" t="s">
        <v>15</v>
      </c>
      <c r="R4" s="85" t="s">
        <v>32</v>
      </c>
      <c r="S4" s="86" t="s">
        <v>2</v>
      </c>
      <c r="T4" s="85" t="s">
        <v>15</v>
      </c>
      <c r="U4" s="85" t="s">
        <v>32</v>
      </c>
      <c r="V4" s="86" t="s">
        <v>2</v>
      </c>
      <c r="W4" s="85" t="s">
        <v>15</v>
      </c>
      <c r="X4" s="85" t="s">
        <v>32</v>
      </c>
      <c r="Y4" s="86" t="s">
        <v>2</v>
      </c>
      <c r="Z4" s="85" t="s">
        <v>15</v>
      </c>
      <c r="AA4" s="85" t="s">
        <v>32</v>
      </c>
      <c r="AB4" s="86" t="s">
        <v>2</v>
      </c>
    </row>
    <row r="5" spans="1:32" s="27" customFormat="1" ht="6" customHeight="1" x14ac:dyDescent="0.25">
      <c r="A5" s="83"/>
      <c r="B5" s="85"/>
      <c r="C5" s="85"/>
      <c r="D5" s="86"/>
      <c r="E5" s="85"/>
      <c r="F5" s="85"/>
      <c r="G5" s="86"/>
      <c r="H5" s="85"/>
      <c r="I5" s="85"/>
      <c r="J5" s="86"/>
      <c r="K5" s="85"/>
      <c r="L5" s="85"/>
      <c r="M5" s="86"/>
      <c r="N5" s="85"/>
      <c r="O5" s="85"/>
      <c r="P5" s="86"/>
      <c r="Q5" s="85"/>
      <c r="R5" s="85"/>
      <c r="S5" s="86"/>
      <c r="T5" s="85"/>
      <c r="U5" s="85"/>
      <c r="V5" s="86"/>
      <c r="W5" s="85"/>
      <c r="X5" s="85"/>
      <c r="Y5" s="86"/>
      <c r="Z5" s="85"/>
      <c r="AA5" s="85"/>
      <c r="AB5" s="86"/>
    </row>
    <row r="6" spans="1:32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19</v>
      </c>
      <c r="U6" s="43">
        <v>20</v>
      </c>
      <c r="V6" s="43">
        <v>21</v>
      </c>
      <c r="W6" s="43">
        <v>22</v>
      </c>
      <c r="X6" s="43">
        <v>23</v>
      </c>
      <c r="Y6" s="43">
        <v>24</v>
      </c>
      <c r="Z6" s="43">
        <v>25</v>
      </c>
      <c r="AA6" s="43">
        <v>26</v>
      </c>
      <c r="AB6" s="43">
        <v>27</v>
      </c>
    </row>
    <row r="7" spans="1:32" s="30" customFormat="1" ht="18" customHeight="1" x14ac:dyDescent="0.25">
      <c r="A7" s="50" t="s">
        <v>33</v>
      </c>
      <c r="B7" s="28">
        <f>SUM(B8:B28)</f>
        <v>37652</v>
      </c>
      <c r="C7" s="28">
        <f>SUM(C8:C28)</f>
        <v>37689</v>
      </c>
      <c r="D7" s="56">
        <f>IF(B7=0,0,C7/B7)*100</f>
        <v>100.09826835227878</v>
      </c>
      <c r="E7" s="28">
        <f>SUM(E8:E28)</f>
        <v>7547</v>
      </c>
      <c r="F7" s="28">
        <f>SUM(F8:F28)</f>
        <v>9638</v>
      </c>
      <c r="G7" s="56">
        <f>IF(E7=0,0,F7/E7)*100</f>
        <v>127.70637339340136</v>
      </c>
      <c r="H7" s="28">
        <f>SUM(H8:H28)</f>
        <v>1192</v>
      </c>
      <c r="I7" s="28">
        <f>SUM(I8:I28)</f>
        <v>523</v>
      </c>
      <c r="J7" s="56">
        <f>IF(H7=0,0,I7/H7)*100</f>
        <v>43.875838926174495</v>
      </c>
      <c r="K7" s="28">
        <f>SUM(K8:K28)</f>
        <v>95</v>
      </c>
      <c r="L7" s="28">
        <f>SUM(L8:L28)</f>
        <v>36</v>
      </c>
      <c r="M7" s="56">
        <f>IF(K7=0,0,L7/K7)*100</f>
        <v>37.894736842105267</v>
      </c>
      <c r="N7" s="28">
        <f>SUM(N8:N28)</f>
        <v>109</v>
      </c>
      <c r="O7" s="28">
        <f>SUM(O8:O28)</f>
        <v>28</v>
      </c>
      <c r="P7" s="56">
        <f>IF(N7=0,0,O7/N7)*100</f>
        <v>25.688073394495415</v>
      </c>
      <c r="Q7" s="28">
        <f>SUM(Q8:Q28)</f>
        <v>5294</v>
      </c>
      <c r="R7" s="28">
        <f>SUM(R8:R28)</f>
        <v>4285</v>
      </c>
      <c r="S7" s="56">
        <f>IF(Q7=0,0,R7/Q7)*100</f>
        <v>80.940687570834911</v>
      </c>
      <c r="T7" s="28">
        <f>SUM(T8:T28)</f>
        <v>36296</v>
      </c>
      <c r="U7" s="28">
        <f>SUM(U8:U28)</f>
        <v>36396</v>
      </c>
      <c r="V7" s="56">
        <f>IF(T7=0,0,U7/T7)*100</f>
        <v>100.27551245316289</v>
      </c>
      <c r="W7" s="28">
        <f>SUM(W8:W28)</f>
        <v>6687</v>
      </c>
      <c r="X7" s="28">
        <f>SUM(X8:X28)</f>
        <v>8603</v>
      </c>
      <c r="Y7" s="56">
        <f>IF(W7=0,0,X7/W7)*100</f>
        <v>128.65260954090024</v>
      </c>
      <c r="Z7" s="28">
        <f>SUM(Z8:Z28)</f>
        <v>5634</v>
      </c>
      <c r="AA7" s="28">
        <f>SUM(AA8:AA28)</f>
        <v>7228</v>
      </c>
      <c r="AB7" s="56">
        <f>IF(Z7=0,0,AA7/Z7)*100</f>
        <v>128.29250976215835</v>
      </c>
      <c r="AC7" s="29"/>
      <c r="AF7" s="33"/>
    </row>
    <row r="8" spans="1:32" s="33" customFormat="1" ht="18" customHeight="1" x14ac:dyDescent="0.25">
      <c r="A8" s="51" t="s">
        <v>34</v>
      </c>
      <c r="B8" s="31">
        <v>1474</v>
      </c>
      <c r="C8" s="31">
        <f>[5]Послуги!$B8-'16'!C8</f>
        <v>1383</v>
      </c>
      <c r="D8" s="57">
        <f t="shared" ref="D8:D28" si="0">IF(B8=0,0,C8/B8)*100</f>
        <v>93.826322930800544</v>
      </c>
      <c r="E8" s="31">
        <v>460</v>
      </c>
      <c r="F8" s="31">
        <f>[5]Послуги!$C8-'16'!F8</f>
        <v>544</v>
      </c>
      <c r="G8" s="57">
        <f t="shared" ref="G8:G28" si="1">IF(E8=0,0,F8/E8)*100</f>
        <v>118.26086956521739</v>
      </c>
      <c r="H8" s="31">
        <v>58</v>
      </c>
      <c r="I8" s="31">
        <f>[5]Послуги!$D8-'16'!I8</f>
        <v>25</v>
      </c>
      <c r="J8" s="57">
        <f t="shared" ref="J8:J28" si="2">IF(H8=0,0,I8/H8)*100</f>
        <v>43.103448275862064</v>
      </c>
      <c r="K8" s="31">
        <v>13</v>
      </c>
      <c r="L8" s="31">
        <f>[5]Послуги!$E8-'16'!L8</f>
        <v>12</v>
      </c>
      <c r="M8" s="57">
        <f t="shared" ref="M8:M28" si="3">IF(K8=0,0,L8/K8)*100</f>
        <v>92.307692307692307</v>
      </c>
      <c r="N8" s="31">
        <v>7</v>
      </c>
      <c r="O8" s="31">
        <f>[5]Послуги!$F8-'16'!O8</f>
        <v>1</v>
      </c>
      <c r="P8" s="57">
        <f t="shared" ref="P8:P28" si="4">IF(N8=0,0,O8/N8)*100</f>
        <v>14.285714285714285</v>
      </c>
      <c r="Q8" s="31">
        <v>389</v>
      </c>
      <c r="R8" s="46">
        <f>[5]Послуги!$G8-'16'!R8</f>
        <v>363</v>
      </c>
      <c r="S8" s="57">
        <f t="shared" ref="S8:S28" si="5">IF(Q8=0,0,R8/Q8)*100</f>
        <v>93.316195372750641</v>
      </c>
      <c r="T8" s="31">
        <v>1403</v>
      </c>
      <c r="U8" s="46">
        <f>[5]Послуги!$H8-'16'!U8</f>
        <v>1321</v>
      </c>
      <c r="V8" s="57">
        <f t="shared" ref="V8:V28" si="6">IF(T8=0,0,U8/T8)*100</f>
        <v>94.155381325730588</v>
      </c>
      <c r="W8" s="31">
        <v>390</v>
      </c>
      <c r="X8" s="46">
        <f>[5]Послуги!$I8-'16'!X8</f>
        <v>482</v>
      </c>
      <c r="Y8" s="57">
        <f t="shared" ref="Y8:Y28" si="7">IF(W8=0,0,X8/W8)*100</f>
        <v>123.58974358974359</v>
      </c>
      <c r="Z8" s="31">
        <v>347</v>
      </c>
      <c r="AA8" s="46">
        <f>[5]Послуги!$J8-'16'!AA8</f>
        <v>446</v>
      </c>
      <c r="AB8" s="57">
        <f t="shared" ref="AB8:AB28" si="8">IF(Z8=0,0,AA8/Z8)*100</f>
        <v>128.53025936599423</v>
      </c>
      <c r="AC8" s="29"/>
      <c r="AD8" s="32"/>
    </row>
    <row r="9" spans="1:32" s="34" customFormat="1" ht="18" customHeight="1" x14ac:dyDescent="0.25">
      <c r="A9" s="52" t="s">
        <v>35</v>
      </c>
      <c r="B9" s="31">
        <v>1002</v>
      </c>
      <c r="C9" s="31">
        <f>[5]Послуги!$B9-'16'!C9</f>
        <v>976</v>
      </c>
      <c r="D9" s="57">
        <f t="shared" si="0"/>
        <v>97.405189620758478</v>
      </c>
      <c r="E9" s="31">
        <v>191</v>
      </c>
      <c r="F9" s="31">
        <f>[5]Послуги!$C9-'16'!F9</f>
        <v>200</v>
      </c>
      <c r="G9" s="57">
        <f t="shared" si="1"/>
        <v>104.71204188481676</v>
      </c>
      <c r="H9" s="31">
        <v>24</v>
      </c>
      <c r="I9" s="31">
        <f>[5]Послуги!$D9-'16'!I9</f>
        <v>19</v>
      </c>
      <c r="J9" s="57">
        <f t="shared" si="2"/>
        <v>79.166666666666657</v>
      </c>
      <c r="K9" s="31">
        <v>1</v>
      </c>
      <c r="L9" s="31">
        <f>[5]Послуги!$E9-'16'!L9</f>
        <v>0</v>
      </c>
      <c r="M9" s="57">
        <f t="shared" si="3"/>
        <v>0</v>
      </c>
      <c r="N9" s="31">
        <v>1</v>
      </c>
      <c r="O9" s="31">
        <f>[5]Послуги!$F9-'16'!O9</f>
        <v>0</v>
      </c>
      <c r="P9" s="57">
        <f t="shared" si="4"/>
        <v>0</v>
      </c>
      <c r="Q9" s="31">
        <v>138</v>
      </c>
      <c r="R9" s="46">
        <f>[5]Послуги!$G9-'16'!R9</f>
        <v>86</v>
      </c>
      <c r="S9" s="57">
        <f t="shared" si="5"/>
        <v>62.318840579710141</v>
      </c>
      <c r="T9" s="31">
        <v>973</v>
      </c>
      <c r="U9" s="46">
        <f>[5]Послуги!$H9-'16'!U9</f>
        <v>952</v>
      </c>
      <c r="V9" s="57">
        <f t="shared" si="6"/>
        <v>97.841726618705039</v>
      </c>
      <c r="W9" s="31">
        <v>178</v>
      </c>
      <c r="X9" s="46">
        <f>[5]Послуги!$I9-'16'!X9</f>
        <v>183</v>
      </c>
      <c r="Y9" s="57">
        <f t="shared" si="7"/>
        <v>102.80898876404494</v>
      </c>
      <c r="Z9" s="31">
        <v>160</v>
      </c>
      <c r="AA9" s="46">
        <f>[5]Послуги!$J9-'16'!AA9</f>
        <v>169</v>
      </c>
      <c r="AB9" s="57">
        <f t="shared" si="8"/>
        <v>105.62499999999999</v>
      </c>
      <c r="AC9" s="29"/>
      <c r="AD9" s="32"/>
    </row>
    <row r="10" spans="1:32" s="33" customFormat="1" ht="18" customHeight="1" x14ac:dyDescent="0.25">
      <c r="A10" s="52" t="s">
        <v>36</v>
      </c>
      <c r="B10" s="31">
        <v>594</v>
      </c>
      <c r="C10" s="31">
        <f>[5]Послуги!$B10-'16'!C10</f>
        <v>594</v>
      </c>
      <c r="D10" s="57">
        <f t="shared" si="0"/>
        <v>100</v>
      </c>
      <c r="E10" s="31">
        <v>173</v>
      </c>
      <c r="F10" s="31">
        <f>[5]Послуги!$C10-'16'!F10</f>
        <v>198</v>
      </c>
      <c r="G10" s="57">
        <f t="shared" si="1"/>
        <v>114.45086705202311</v>
      </c>
      <c r="H10" s="31">
        <v>6</v>
      </c>
      <c r="I10" s="31">
        <f>[5]Послуги!$D10-'16'!I10</f>
        <v>6</v>
      </c>
      <c r="J10" s="57">
        <f t="shared" si="2"/>
        <v>100</v>
      </c>
      <c r="K10" s="31">
        <v>1</v>
      </c>
      <c r="L10" s="31">
        <f>[5]Послуги!$E10-'16'!L10</f>
        <v>1</v>
      </c>
      <c r="M10" s="57">
        <f t="shared" si="3"/>
        <v>100</v>
      </c>
      <c r="N10" s="31">
        <v>0</v>
      </c>
      <c r="O10" s="31">
        <f>[5]Послуги!$F10-'16'!O10</f>
        <v>1</v>
      </c>
      <c r="P10" s="57">
        <f t="shared" si="4"/>
        <v>0</v>
      </c>
      <c r="Q10" s="31">
        <v>147</v>
      </c>
      <c r="R10" s="46">
        <f>[5]Послуги!$G10-'16'!R10</f>
        <v>86</v>
      </c>
      <c r="S10" s="57">
        <f t="shared" si="5"/>
        <v>58.503401360544217</v>
      </c>
      <c r="T10" s="31">
        <v>578</v>
      </c>
      <c r="U10" s="46">
        <f>[5]Послуги!$H10-'16'!U10</f>
        <v>576</v>
      </c>
      <c r="V10" s="57">
        <f t="shared" si="6"/>
        <v>99.653979238754317</v>
      </c>
      <c r="W10" s="31">
        <v>160</v>
      </c>
      <c r="X10" s="46">
        <f>[5]Послуги!$I10-'16'!X10</f>
        <v>181</v>
      </c>
      <c r="Y10" s="57">
        <f t="shared" si="7"/>
        <v>113.12500000000001</v>
      </c>
      <c r="Z10" s="31">
        <v>127</v>
      </c>
      <c r="AA10" s="46">
        <f>[5]Послуги!$J10-'16'!AA10</f>
        <v>142</v>
      </c>
      <c r="AB10" s="57">
        <f t="shared" si="8"/>
        <v>111.81102362204724</v>
      </c>
      <c r="AC10" s="29"/>
      <c r="AD10" s="32"/>
    </row>
    <row r="11" spans="1:32" s="33" customFormat="1" ht="18" customHeight="1" x14ac:dyDescent="0.25">
      <c r="A11" s="52" t="s">
        <v>37</v>
      </c>
      <c r="B11" s="31">
        <v>750</v>
      </c>
      <c r="C11" s="31">
        <f>[5]Послуги!$B11-'16'!C11</f>
        <v>790</v>
      </c>
      <c r="D11" s="57">
        <f t="shared" si="0"/>
        <v>105.33333333333333</v>
      </c>
      <c r="E11" s="31">
        <v>274</v>
      </c>
      <c r="F11" s="31">
        <f>[5]Послуги!$C11-'16'!F11</f>
        <v>389</v>
      </c>
      <c r="G11" s="57">
        <f t="shared" si="1"/>
        <v>141.97080291970804</v>
      </c>
      <c r="H11" s="31">
        <v>49</v>
      </c>
      <c r="I11" s="31">
        <f>[5]Послуги!$D11-'16'!I11</f>
        <v>16</v>
      </c>
      <c r="J11" s="57">
        <f t="shared" si="2"/>
        <v>32.653061224489797</v>
      </c>
      <c r="K11" s="31">
        <v>1</v>
      </c>
      <c r="L11" s="31">
        <f>[5]Послуги!$E11-'16'!L11</f>
        <v>0</v>
      </c>
      <c r="M11" s="57">
        <f t="shared" si="3"/>
        <v>0</v>
      </c>
      <c r="N11" s="31">
        <v>0</v>
      </c>
      <c r="O11" s="31">
        <f>[5]Послуги!$F11-'16'!O11</f>
        <v>5</v>
      </c>
      <c r="P11" s="57">
        <f t="shared" si="4"/>
        <v>0</v>
      </c>
      <c r="Q11" s="31">
        <v>203</v>
      </c>
      <c r="R11" s="46">
        <f>[5]Послуги!$G11-'16'!R11</f>
        <v>209</v>
      </c>
      <c r="S11" s="57">
        <f t="shared" si="5"/>
        <v>102.95566502463053</v>
      </c>
      <c r="T11" s="31">
        <v>703</v>
      </c>
      <c r="U11" s="46">
        <f>[5]Послуги!$H11-'16'!U11</f>
        <v>743</v>
      </c>
      <c r="V11" s="57">
        <f t="shared" si="6"/>
        <v>105.68990042674254</v>
      </c>
      <c r="W11" s="31">
        <v>235</v>
      </c>
      <c r="X11" s="46">
        <f>[5]Послуги!$I11-'16'!X11</f>
        <v>350</v>
      </c>
      <c r="Y11" s="57">
        <f t="shared" si="7"/>
        <v>148.93617021276594</v>
      </c>
      <c r="Z11" s="31">
        <v>164</v>
      </c>
      <c r="AA11" s="46">
        <f>[5]Послуги!$J11-'16'!AA11</f>
        <v>225</v>
      </c>
      <c r="AB11" s="57">
        <f t="shared" si="8"/>
        <v>137.19512195121953</v>
      </c>
      <c r="AC11" s="29"/>
      <c r="AD11" s="32"/>
    </row>
    <row r="12" spans="1:32" s="33" customFormat="1" ht="18" customHeight="1" x14ac:dyDescent="0.25">
      <c r="A12" s="52" t="s">
        <v>38</v>
      </c>
      <c r="B12" s="31">
        <v>718</v>
      </c>
      <c r="C12" s="31">
        <f>[5]Послуги!$B12-'16'!C12</f>
        <v>648</v>
      </c>
      <c r="D12" s="57">
        <f t="shared" si="0"/>
        <v>90.250696378830085</v>
      </c>
      <c r="E12" s="31">
        <v>205</v>
      </c>
      <c r="F12" s="31">
        <f>[5]Послуги!$C12-'16'!F12</f>
        <v>193</v>
      </c>
      <c r="G12" s="57">
        <f t="shared" si="1"/>
        <v>94.146341463414629</v>
      </c>
      <c r="H12" s="31">
        <v>21</v>
      </c>
      <c r="I12" s="31">
        <f>[5]Послуги!$D12-'16'!I12</f>
        <v>7</v>
      </c>
      <c r="J12" s="57">
        <f t="shared" si="2"/>
        <v>33.333333333333329</v>
      </c>
      <c r="K12" s="31">
        <v>2</v>
      </c>
      <c r="L12" s="31">
        <f>[5]Послуги!$E12-'16'!L12</f>
        <v>0</v>
      </c>
      <c r="M12" s="57">
        <f t="shared" si="3"/>
        <v>0</v>
      </c>
      <c r="N12" s="31">
        <v>2</v>
      </c>
      <c r="O12" s="31">
        <f>[5]Послуги!$F12-'16'!O12</f>
        <v>2</v>
      </c>
      <c r="P12" s="57">
        <f t="shared" si="4"/>
        <v>100</v>
      </c>
      <c r="Q12" s="31">
        <v>156</v>
      </c>
      <c r="R12" s="46">
        <f>[5]Послуги!$G12-'16'!R12</f>
        <v>91</v>
      </c>
      <c r="S12" s="57">
        <f t="shared" si="5"/>
        <v>58.333333333333336</v>
      </c>
      <c r="T12" s="31">
        <v>694</v>
      </c>
      <c r="U12" s="46">
        <f>[5]Послуги!$H12-'16'!U12</f>
        <v>629</v>
      </c>
      <c r="V12" s="57">
        <f t="shared" si="6"/>
        <v>90.634005763688762</v>
      </c>
      <c r="W12" s="31">
        <v>193</v>
      </c>
      <c r="X12" s="46">
        <f>[5]Послуги!$I12-'16'!X12</f>
        <v>176</v>
      </c>
      <c r="Y12" s="57">
        <f t="shared" si="7"/>
        <v>91.191709844559583</v>
      </c>
      <c r="Z12" s="31">
        <v>179</v>
      </c>
      <c r="AA12" s="46">
        <f>[5]Послуги!$J12-'16'!AA12</f>
        <v>165</v>
      </c>
      <c r="AB12" s="57">
        <f t="shared" si="8"/>
        <v>92.178770949720672</v>
      </c>
      <c r="AC12" s="29"/>
      <c r="AD12" s="32"/>
    </row>
    <row r="13" spans="1:32" s="33" customFormat="1" ht="18" customHeight="1" x14ac:dyDescent="0.25">
      <c r="A13" s="52" t="s">
        <v>39</v>
      </c>
      <c r="B13" s="31">
        <v>833</v>
      </c>
      <c r="C13" s="31">
        <f>[5]Послуги!$B13-'16'!C13</f>
        <v>800</v>
      </c>
      <c r="D13" s="57">
        <f t="shared" si="0"/>
        <v>96.038415366146452</v>
      </c>
      <c r="E13" s="31">
        <v>225</v>
      </c>
      <c r="F13" s="31">
        <f>[5]Послуги!$C13-'16'!F13</f>
        <v>233</v>
      </c>
      <c r="G13" s="57">
        <f t="shared" si="1"/>
        <v>103.55555555555556</v>
      </c>
      <c r="H13" s="31">
        <v>43</v>
      </c>
      <c r="I13" s="31">
        <f>[5]Послуги!$D13-'16'!I13</f>
        <v>28</v>
      </c>
      <c r="J13" s="57">
        <f t="shared" si="2"/>
        <v>65.116279069767444</v>
      </c>
      <c r="K13" s="31">
        <v>3</v>
      </c>
      <c r="L13" s="31">
        <f>[5]Послуги!$E13-'16'!L13</f>
        <v>0</v>
      </c>
      <c r="M13" s="57">
        <f t="shared" si="3"/>
        <v>0</v>
      </c>
      <c r="N13" s="31">
        <v>1</v>
      </c>
      <c r="O13" s="31">
        <f>[5]Послуги!$F13-'16'!O13</f>
        <v>0</v>
      </c>
      <c r="P13" s="57">
        <f t="shared" si="4"/>
        <v>0</v>
      </c>
      <c r="Q13" s="31">
        <v>128</v>
      </c>
      <c r="R13" s="46">
        <f>[5]Послуги!$G13-'16'!R13</f>
        <v>109</v>
      </c>
      <c r="S13" s="57">
        <f t="shared" si="5"/>
        <v>85.15625</v>
      </c>
      <c r="T13" s="31">
        <v>777</v>
      </c>
      <c r="U13" s="46">
        <f>[5]Послуги!$H13-'16'!U13</f>
        <v>763</v>
      </c>
      <c r="V13" s="57">
        <f t="shared" si="6"/>
        <v>98.198198198198199</v>
      </c>
      <c r="W13" s="31">
        <v>206</v>
      </c>
      <c r="X13" s="46">
        <f>[5]Послуги!$I13-'16'!X13</f>
        <v>217</v>
      </c>
      <c r="Y13" s="57">
        <f t="shared" si="7"/>
        <v>105.33980582524272</v>
      </c>
      <c r="Z13" s="31">
        <v>165</v>
      </c>
      <c r="AA13" s="46">
        <f>[5]Послуги!$J13-'16'!AA13</f>
        <v>175</v>
      </c>
      <c r="AB13" s="57">
        <f t="shared" si="8"/>
        <v>106.06060606060606</v>
      </c>
      <c r="AC13" s="29"/>
      <c r="AD13" s="32"/>
    </row>
    <row r="14" spans="1:32" s="33" customFormat="1" ht="18" customHeight="1" x14ac:dyDescent="0.25">
      <c r="A14" s="52" t="s">
        <v>40</v>
      </c>
      <c r="B14" s="31">
        <v>136</v>
      </c>
      <c r="C14" s="31">
        <f>[5]Послуги!$B14-'16'!C14</f>
        <v>152</v>
      </c>
      <c r="D14" s="57">
        <f t="shared" si="0"/>
        <v>111.76470588235294</v>
      </c>
      <c r="E14" s="31">
        <v>59</v>
      </c>
      <c r="F14" s="31">
        <f>[5]Послуги!$C14-'16'!F14</f>
        <v>75</v>
      </c>
      <c r="G14" s="57">
        <f t="shared" si="1"/>
        <v>127.11864406779661</v>
      </c>
      <c r="H14" s="31">
        <v>5</v>
      </c>
      <c r="I14" s="31">
        <f>[5]Послуги!$D14-'16'!I14</f>
        <v>0</v>
      </c>
      <c r="J14" s="57">
        <f t="shared" si="2"/>
        <v>0</v>
      </c>
      <c r="K14" s="31">
        <v>0</v>
      </c>
      <c r="L14" s="31">
        <f>[5]Послуги!$E14-'16'!L14</f>
        <v>0</v>
      </c>
      <c r="M14" s="57">
        <f t="shared" si="3"/>
        <v>0</v>
      </c>
      <c r="N14" s="31">
        <v>3</v>
      </c>
      <c r="O14" s="31">
        <f>[5]Послуги!$F14-'16'!O14</f>
        <v>0</v>
      </c>
      <c r="P14" s="57">
        <f t="shared" si="4"/>
        <v>0</v>
      </c>
      <c r="Q14" s="31">
        <v>47</v>
      </c>
      <c r="R14" s="46">
        <f>[5]Послуги!$G14-'16'!R14</f>
        <v>18</v>
      </c>
      <c r="S14" s="57">
        <f t="shared" si="5"/>
        <v>38.297872340425535</v>
      </c>
      <c r="T14" s="31">
        <v>127</v>
      </c>
      <c r="U14" s="46">
        <f>[5]Послуги!$H14-'16'!U14</f>
        <v>151</v>
      </c>
      <c r="V14" s="57">
        <f t="shared" si="6"/>
        <v>118.8976377952756</v>
      </c>
      <c r="W14" s="31">
        <v>55</v>
      </c>
      <c r="X14" s="46">
        <f>[5]Послуги!$I14-'16'!X14</f>
        <v>74</v>
      </c>
      <c r="Y14" s="57">
        <f t="shared" si="7"/>
        <v>134.54545454545453</v>
      </c>
      <c r="Z14" s="31">
        <v>47</v>
      </c>
      <c r="AA14" s="46">
        <f>[5]Послуги!$J14-'16'!AA14</f>
        <v>65</v>
      </c>
      <c r="AB14" s="57">
        <f t="shared" si="8"/>
        <v>138.29787234042556</v>
      </c>
      <c r="AC14" s="29"/>
      <c r="AD14" s="32"/>
    </row>
    <row r="15" spans="1:32" s="33" customFormat="1" ht="18" customHeight="1" x14ac:dyDescent="0.25">
      <c r="A15" s="52" t="s">
        <v>41</v>
      </c>
      <c r="B15" s="31">
        <v>1016</v>
      </c>
      <c r="C15" s="31">
        <f>[5]Послуги!$B15-'16'!C15</f>
        <v>853</v>
      </c>
      <c r="D15" s="57">
        <f t="shared" si="0"/>
        <v>83.956692913385822</v>
      </c>
      <c r="E15" s="31">
        <v>354</v>
      </c>
      <c r="F15" s="31">
        <f>[5]Послуги!$C15-'16'!F15</f>
        <v>203</v>
      </c>
      <c r="G15" s="57">
        <f t="shared" si="1"/>
        <v>57.344632768361578</v>
      </c>
      <c r="H15" s="31">
        <v>32</v>
      </c>
      <c r="I15" s="31">
        <f>[5]Послуги!$D15-'16'!I15</f>
        <v>7</v>
      </c>
      <c r="J15" s="57">
        <f t="shared" si="2"/>
        <v>21.875</v>
      </c>
      <c r="K15" s="31">
        <v>3</v>
      </c>
      <c r="L15" s="31">
        <f>[5]Послуги!$E15-'16'!L15</f>
        <v>1</v>
      </c>
      <c r="M15" s="57">
        <f t="shared" si="3"/>
        <v>33.333333333333329</v>
      </c>
      <c r="N15" s="31">
        <v>2</v>
      </c>
      <c r="O15" s="31">
        <f>[5]Послуги!$F15-'16'!O15</f>
        <v>2</v>
      </c>
      <c r="P15" s="57">
        <f t="shared" si="4"/>
        <v>100</v>
      </c>
      <c r="Q15" s="31">
        <v>222</v>
      </c>
      <c r="R15" s="46">
        <f>[5]Послуги!$G15-'16'!R15</f>
        <v>76</v>
      </c>
      <c r="S15" s="57">
        <f t="shared" si="5"/>
        <v>34.234234234234236</v>
      </c>
      <c r="T15" s="31">
        <v>967</v>
      </c>
      <c r="U15" s="46">
        <f>[5]Послуги!$H15-'16'!U15</f>
        <v>832</v>
      </c>
      <c r="V15" s="57">
        <f t="shared" si="6"/>
        <v>86.039296794208894</v>
      </c>
      <c r="W15" s="31">
        <v>314</v>
      </c>
      <c r="X15" s="46">
        <f>[5]Послуги!$I15-'16'!X15</f>
        <v>184</v>
      </c>
      <c r="Y15" s="57">
        <f t="shared" si="7"/>
        <v>58.598726114649679</v>
      </c>
      <c r="Z15" s="31">
        <v>275</v>
      </c>
      <c r="AA15" s="46">
        <f>[5]Послуги!$J15-'16'!AA15</f>
        <v>153</v>
      </c>
      <c r="AB15" s="57">
        <f t="shared" si="8"/>
        <v>55.63636363636364</v>
      </c>
      <c r="AC15" s="29"/>
      <c r="AD15" s="32"/>
    </row>
    <row r="16" spans="1:32" s="33" customFormat="1" ht="18" customHeight="1" x14ac:dyDescent="0.25">
      <c r="A16" s="52" t="s">
        <v>42</v>
      </c>
      <c r="B16" s="31">
        <v>633</v>
      </c>
      <c r="C16" s="31">
        <f>[5]Послуги!$B16-'16'!C16</f>
        <v>594</v>
      </c>
      <c r="D16" s="57">
        <f t="shared" si="0"/>
        <v>93.838862559241704</v>
      </c>
      <c r="E16" s="31">
        <v>186</v>
      </c>
      <c r="F16" s="31">
        <f>[5]Послуги!$C16-'16'!F16</f>
        <v>157</v>
      </c>
      <c r="G16" s="57">
        <f t="shared" si="1"/>
        <v>84.408602150537632</v>
      </c>
      <c r="H16" s="31">
        <v>24</v>
      </c>
      <c r="I16" s="31">
        <f>[5]Послуги!$D16-'16'!I16</f>
        <v>6</v>
      </c>
      <c r="J16" s="57">
        <f t="shared" si="2"/>
        <v>25</v>
      </c>
      <c r="K16" s="31">
        <v>2</v>
      </c>
      <c r="L16" s="31">
        <f>[5]Послуги!$E16-'16'!L16</f>
        <v>1</v>
      </c>
      <c r="M16" s="57">
        <f t="shared" si="3"/>
        <v>50</v>
      </c>
      <c r="N16" s="31">
        <v>10</v>
      </c>
      <c r="O16" s="31">
        <f>[5]Послуги!$F16-'16'!O16</f>
        <v>0</v>
      </c>
      <c r="P16" s="57">
        <f t="shared" si="4"/>
        <v>0</v>
      </c>
      <c r="Q16" s="31">
        <v>150</v>
      </c>
      <c r="R16" s="46">
        <f>[5]Послуги!$G16-'16'!R16</f>
        <v>110</v>
      </c>
      <c r="S16" s="57">
        <f t="shared" si="5"/>
        <v>73.333333333333329</v>
      </c>
      <c r="T16" s="31">
        <v>610</v>
      </c>
      <c r="U16" s="46">
        <f>[5]Послуги!$H16-'16'!U16</f>
        <v>576</v>
      </c>
      <c r="V16" s="57">
        <f t="shared" si="6"/>
        <v>94.426229508196727</v>
      </c>
      <c r="W16" s="31">
        <v>164</v>
      </c>
      <c r="X16" s="46">
        <f>[5]Послуги!$I16-'16'!X16</f>
        <v>139</v>
      </c>
      <c r="Y16" s="57">
        <f t="shared" si="7"/>
        <v>84.756097560975604</v>
      </c>
      <c r="Z16" s="31">
        <v>147</v>
      </c>
      <c r="AA16" s="46">
        <f>[5]Послуги!$J16-'16'!AA16</f>
        <v>132</v>
      </c>
      <c r="AB16" s="57">
        <f t="shared" si="8"/>
        <v>89.795918367346943</v>
      </c>
      <c r="AC16" s="29"/>
      <c r="AD16" s="32"/>
    </row>
    <row r="17" spans="1:30" s="33" customFormat="1" ht="18" customHeight="1" x14ac:dyDescent="0.25">
      <c r="A17" s="52" t="s">
        <v>43</v>
      </c>
      <c r="B17" s="31">
        <v>507</v>
      </c>
      <c r="C17" s="31">
        <f>[5]Послуги!$B17-'16'!C17</f>
        <v>607</v>
      </c>
      <c r="D17" s="57">
        <f t="shared" si="0"/>
        <v>119.72386587771202</v>
      </c>
      <c r="E17" s="31">
        <v>219</v>
      </c>
      <c r="F17" s="31">
        <f>[5]Послуги!$C17-'16'!F17</f>
        <v>300</v>
      </c>
      <c r="G17" s="57">
        <f t="shared" si="1"/>
        <v>136.98630136986301</v>
      </c>
      <c r="H17" s="31">
        <v>22</v>
      </c>
      <c r="I17" s="31">
        <f>[5]Послуги!$D17-'16'!I17</f>
        <v>21</v>
      </c>
      <c r="J17" s="57">
        <f t="shared" si="2"/>
        <v>95.454545454545453</v>
      </c>
      <c r="K17" s="31">
        <v>1</v>
      </c>
      <c r="L17" s="31">
        <f>[5]Послуги!$E17-'16'!L17</f>
        <v>0</v>
      </c>
      <c r="M17" s="57">
        <f t="shared" si="3"/>
        <v>0</v>
      </c>
      <c r="N17" s="31">
        <v>1</v>
      </c>
      <c r="O17" s="31">
        <f>[5]Послуги!$F17-'16'!O17</f>
        <v>2</v>
      </c>
      <c r="P17" s="57">
        <f t="shared" si="4"/>
        <v>200</v>
      </c>
      <c r="Q17" s="31">
        <v>139</v>
      </c>
      <c r="R17" s="46">
        <f>[5]Послуги!$G17-'16'!R17</f>
        <v>117</v>
      </c>
      <c r="S17" s="57">
        <f t="shared" si="5"/>
        <v>84.172661870503589</v>
      </c>
      <c r="T17" s="31">
        <v>473</v>
      </c>
      <c r="U17" s="46">
        <f>[5]Послуги!$H17-'16'!U17</f>
        <v>558</v>
      </c>
      <c r="V17" s="57">
        <f t="shared" si="6"/>
        <v>117.97040169133193</v>
      </c>
      <c r="W17" s="31">
        <v>201</v>
      </c>
      <c r="X17" s="46">
        <f>[5]Послуги!$I17-'16'!X17</f>
        <v>270</v>
      </c>
      <c r="Y17" s="57">
        <f t="shared" si="7"/>
        <v>134.32835820895522</v>
      </c>
      <c r="Z17" s="31">
        <v>172</v>
      </c>
      <c r="AA17" s="46">
        <f>[5]Послуги!$J17-'16'!AA17</f>
        <v>214</v>
      </c>
      <c r="AB17" s="57">
        <f t="shared" si="8"/>
        <v>124.41860465116279</v>
      </c>
      <c r="AC17" s="29"/>
      <c r="AD17" s="32"/>
    </row>
    <row r="18" spans="1:30" s="33" customFormat="1" ht="18" customHeight="1" x14ac:dyDescent="0.25">
      <c r="A18" s="52" t="s">
        <v>44</v>
      </c>
      <c r="B18" s="31">
        <v>850</v>
      </c>
      <c r="C18" s="31">
        <f>[5]Послуги!$B18-'16'!C18</f>
        <v>870</v>
      </c>
      <c r="D18" s="57">
        <f t="shared" si="0"/>
        <v>102.35294117647058</v>
      </c>
      <c r="E18" s="31">
        <v>215</v>
      </c>
      <c r="F18" s="31">
        <f>[5]Послуги!$C18-'16'!F18</f>
        <v>274</v>
      </c>
      <c r="G18" s="57">
        <f t="shared" si="1"/>
        <v>127.44186046511628</v>
      </c>
      <c r="H18" s="31">
        <v>22</v>
      </c>
      <c r="I18" s="31">
        <f>[5]Послуги!$D18-'16'!I18</f>
        <v>26</v>
      </c>
      <c r="J18" s="57">
        <f t="shared" si="2"/>
        <v>118.18181818181819</v>
      </c>
      <c r="K18" s="31">
        <v>2</v>
      </c>
      <c r="L18" s="31">
        <f>[5]Послуги!$E18-'16'!L18</f>
        <v>0</v>
      </c>
      <c r="M18" s="57">
        <f t="shared" si="3"/>
        <v>0</v>
      </c>
      <c r="N18" s="31">
        <v>1</v>
      </c>
      <c r="O18" s="31">
        <f>[5]Послуги!$F18-'16'!O18</f>
        <v>0</v>
      </c>
      <c r="P18" s="57">
        <f t="shared" si="4"/>
        <v>0</v>
      </c>
      <c r="Q18" s="31">
        <v>205</v>
      </c>
      <c r="R18" s="46">
        <f>[5]Послуги!$G18-'16'!R18</f>
        <v>114</v>
      </c>
      <c r="S18" s="57">
        <f t="shared" si="5"/>
        <v>55.609756097560982</v>
      </c>
      <c r="T18" s="31">
        <v>819</v>
      </c>
      <c r="U18" s="46">
        <f>[5]Послуги!$H18-'16'!U18</f>
        <v>836</v>
      </c>
      <c r="V18" s="57">
        <f t="shared" si="6"/>
        <v>102.07570207570207</v>
      </c>
      <c r="W18" s="31">
        <v>185</v>
      </c>
      <c r="X18" s="46">
        <f>[5]Послуги!$I18-'16'!X18</f>
        <v>244</v>
      </c>
      <c r="Y18" s="57">
        <f t="shared" si="7"/>
        <v>131.8918918918919</v>
      </c>
      <c r="Z18" s="31">
        <v>145</v>
      </c>
      <c r="AA18" s="46">
        <f>[5]Послуги!$J18-'16'!AA18</f>
        <v>194</v>
      </c>
      <c r="AB18" s="57">
        <f t="shared" si="8"/>
        <v>133.79310344827587</v>
      </c>
      <c r="AC18" s="29"/>
      <c r="AD18" s="32"/>
    </row>
    <row r="19" spans="1:30" s="33" customFormat="1" ht="18" customHeight="1" x14ac:dyDescent="0.25">
      <c r="A19" s="52" t="s">
        <v>45</v>
      </c>
      <c r="B19" s="31">
        <v>1474</v>
      </c>
      <c r="C19" s="31">
        <f>[5]Послуги!$B19-'16'!C19</f>
        <v>1592</v>
      </c>
      <c r="D19" s="57">
        <f t="shared" si="0"/>
        <v>108.00542740841249</v>
      </c>
      <c r="E19" s="31">
        <v>303</v>
      </c>
      <c r="F19" s="31">
        <f>[5]Послуги!$C19-'16'!F19</f>
        <v>443</v>
      </c>
      <c r="G19" s="57">
        <f t="shared" si="1"/>
        <v>146.20462046204622</v>
      </c>
      <c r="H19" s="31">
        <v>31</v>
      </c>
      <c r="I19" s="31">
        <f>[5]Послуги!$D19-'16'!I19</f>
        <v>19</v>
      </c>
      <c r="J19" s="57">
        <f t="shared" si="2"/>
        <v>61.29032258064516</v>
      </c>
      <c r="K19" s="31">
        <v>0</v>
      </c>
      <c r="L19" s="31">
        <f>[5]Послуги!$E19-'16'!L19</f>
        <v>0</v>
      </c>
      <c r="M19" s="57">
        <f t="shared" si="3"/>
        <v>0</v>
      </c>
      <c r="N19" s="31">
        <v>1</v>
      </c>
      <c r="O19" s="31">
        <f>[5]Послуги!$F19-'16'!O19</f>
        <v>5</v>
      </c>
      <c r="P19" s="57">
        <f t="shared" si="4"/>
        <v>500</v>
      </c>
      <c r="Q19" s="31">
        <v>242</v>
      </c>
      <c r="R19" s="46">
        <f>[5]Послуги!$G19-'16'!R19</f>
        <v>217</v>
      </c>
      <c r="S19" s="57">
        <f t="shared" si="5"/>
        <v>89.669421487603302</v>
      </c>
      <c r="T19" s="31">
        <v>1416</v>
      </c>
      <c r="U19" s="46">
        <f>[5]Послуги!$H19-'16'!U19</f>
        <v>1520</v>
      </c>
      <c r="V19" s="57">
        <f t="shared" si="6"/>
        <v>107.34463276836159</v>
      </c>
      <c r="W19" s="31">
        <v>273</v>
      </c>
      <c r="X19" s="46">
        <f>[5]Послуги!$I19-'16'!X19</f>
        <v>394</v>
      </c>
      <c r="Y19" s="57">
        <f t="shared" si="7"/>
        <v>144.32234432234432</v>
      </c>
      <c r="Z19" s="31">
        <v>251</v>
      </c>
      <c r="AA19" s="46">
        <f>[5]Послуги!$J19-'16'!AA19</f>
        <v>359</v>
      </c>
      <c r="AB19" s="57">
        <f t="shared" si="8"/>
        <v>143.02788844621514</v>
      </c>
      <c r="AC19" s="29"/>
      <c r="AD19" s="32"/>
    </row>
    <row r="20" spans="1:30" s="33" customFormat="1" ht="18" customHeight="1" x14ac:dyDescent="0.25">
      <c r="A20" s="52" t="s">
        <v>46</v>
      </c>
      <c r="B20" s="31">
        <v>357</v>
      </c>
      <c r="C20" s="31">
        <f>[5]Послуги!$B20-'16'!C20</f>
        <v>46</v>
      </c>
      <c r="D20" s="57">
        <f t="shared" si="0"/>
        <v>12.885154061624648</v>
      </c>
      <c r="E20" s="31">
        <v>142</v>
      </c>
      <c r="F20" s="31">
        <f>[5]Послуги!$C20-'16'!F20</f>
        <v>7</v>
      </c>
      <c r="G20" s="57">
        <f t="shared" si="1"/>
        <v>4.929577464788732</v>
      </c>
      <c r="H20" s="31">
        <v>35</v>
      </c>
      <c r="I20" s="31">
        <f>[5]Послуги!$D20-'16'!I20</f>
        <v>1</v>
      </c>
      <c r="J20" s="57">
        <f t="shared" si="2"/>
        <v>2.8571428571428572</v>
      </c>
      <c r="K20" s="31">
        <v>7</v>
      </c>
      <c r="L20" s="31">
        <f>[5]Послуги!$E20-'16'!L20</f>
        <v>0</v>
      </c>
      <c r="M20" s="57">
        <f t="shared" si="3"/>
        <v>0</v>
      </c>
      <c r="N20" s="31">
        <v>1</v>
      </c>
      <c r="O20" s="31">
        <f>[5]Послуги!$F20-'16'!O20</f>
        <v>0</v>
      </c>
      <c r="P20" s="57">
        <f t="shared" si="4"/>
        <v>0</v>
      </c>
      <c r="Q20" s="31">
        <v>132</v>
      </c>
      <c r="R20" s="46">
        <f>[5]Послуги!$G20-'16'!R20</f>
        <v>0</v>
      </c>
      <c r="S20" s="57">
        <f t="shared" si="5"/>
        <v>0</v>
      </c>
      <c r="T20" s="31">
        <v>327</v>
      </c>
      <c r="U20" s="46">
        <f>[5]Послуги!$H20-'16'!U20</f>
        <v>47</v>
      </c>
      <c r="V20" s="57">
        <f t="shared" si="6"/>
        <v>14.37308868501529</v>
      </c>
      <c r="W20" s="31">
        <v>115</v>
      </c>
      <c r="X20" s="46">
        <f>[5]Послуги!$I20-'16'!X20</f>
        <v>7</v>
      </c>
      <c r="Y20" s="57">
        <f t="shared" si="7"/>
        <v>6.0869565217391308</v>
      </c>
      <c r="Z20" s="31">
        <v>88</v>
      </c>
      <c r="AA20" s="46">
        <f>[5]Послуги!$J20-'16'!AA20</f>
        <v>7</v>
      </c>
      <c r="AB20" s="57">
        <f t="shared" si="8"/>
        <v>7.9545454545454541</v>
      </c>
      <c r="AC20" s="29"/>
      <c r="AD20" s="32"/>
    </row>
    <row r="21" spans="1:30" s="33" customFormat="1" ht="18" customHeight="1" x14ac:dyDescent="0.25">
      <c r="A21" s="52" t="s">
        <v>47</v>
      </c>
      <c r="B21" s="31">
        <v>497</v>
      </c>
      <c r="C21" s="31">
        <f>[5]Послуги!$B21-'16'!C21</f>
        <v>501</v>
      </c>
      <c r="D21" s="57">
        <f t="shared" si="0"/>
        <v>100.80482897384306</v>
      </c>
      <c r="E21" s="31">
        <v>220</v>
      </c>
      <c r="F21" s="31">
        <f>[5]Послуги!$C21-'16'!F21</f>
        <v>219</v>
      </c>
      <c r="G21" s="57">
        <f t="shared" si="1"/>
        <v>99.545454545454547</v>
      </c>
      <c r="H21" s="31">
        <v>15</v>
      </c>
      <c r="I21" s="31">
        <f>[5]Послуги!$D21-'16'!I21</f>
        <v>25</v>
      </c>
      <c r="J21" s="57">
        <f t="shared" si="2"/>
        <v>166.66666666666669</v>
      </c>
      <c r="K21" s="31">
        <v>1</v>
      </c>
      <c r="L21" s="31">
        <f>[5]Послуги!$E21-'16'!L21</f>
        <v>0</v>
      </c>
      <c r="M21" s="57">
        <f t="shared" si="3"/>
        <v>0</v>
      </c>
      <c r="N21" s="31">
        <v>13</v>
      </c>
      <c r="O21" s="31">
        <f>[5]Послуги!$F21-'16'!O21</f>
        <v>1</v>
      </c>
      <c r="P21" s="57">
        <f t="shared" si="4"/>
        <v>7.6923076923076925</v>
      </c>
      <c r="Q21" s="31">
        <v>105</v>
      </c>
      <c r="R21" s="46">
        <f>[5]Послуги!$G21-'16'!R21</f>
        <v>63</v>
      </c>
      <c r="S21" s="57">
        <f t="shared" si="5"/>
        <v>60</v>
      </c>
      <c r="T21" s="31">
        <v>465</v>
      </c>
      <c r="U21" s="46">
        <f>[5]Послуги!$H21-'16'!U21</f>
        <v>444</v>
      </c>
      <c r="V21" s="57">
        <f t="shared" si="6"/>
        <v>95.483870967741936</v>
      </c>
      <c r="W21" s="31">
        <v>194</v>
      </c>
      <c r="X21" s="46">
        <f>[5]Послуги!$I21-'16'!X21</f>
        <v>174</v>
      </c>
      <c r="Y21" s="57">
        <f t="shared" si="7"/>
        <v>89.690721649484544</v>
      </c>
      <c r="Z21" s="31">
        <v>156</v>
      </c>
      <c r="AA21" s="46">
        <f>[5]Послуги!$J21-'16'!AA21</f>
        <v>159</v>
      </c>
      <c r="AB21" s="57">
        <f t="shared" si="8"/>
        <v>101.92307692307692</v>
      </c>
      <c r="AC21" s="29"/>
      <c r="AD21" s="32"/>
    </row>
    <row r="22" spans="1:30" s="33" customFormat="1" ht="18" customHeight="1" x14ac:dyDescent="0.25">
      <c r="A22" s="52" t="s">
        <v>48</v>
      </c>
      <c r="B22" s="31">
        <v>243</v>
      </c>
      <c r="C22" s="31">
        <f>[5]Послуги!$B22-'16'!C22</f>
        <v>248</v>
      </c>
      <c r="D22" s="57">
        <f t="shared" si="0"/>
        <v>102.05761316872429</v>
      </c>
      <c r="E22" s="31">
        <v>194</v>
      </c>
      <c r="F22" s="31">
        <f>[5]Послуги!$C22-'16'!F22</f>
        <v>235</v>
      </c>
      <c r="G22" s="57">
        <f t="shared" si="1"/>
        <v>121.13402061855669</v>
      </c>
      <c r="H22" s="31">
        <v>15</v>
      </c>
      <c r="I22" s="31">
        <f>[5]Послуги!$D22-'16'!I22</f>
        <v>11</v>
      </c>
      <c r="J22" s="57">
        <f t="shared" si="2"/>
        <v>73.333333333333329</v>
      </c>
      <c r="K22" s="31">
        <v>0</v>
      </c>
      <c r="L22" s="31">
        <f>[5]Послуги!$E22-'16'!L22</f>
        <v>1</v>
      </c>
      <c r="M22" s="57">
        <f t="shared" si="3"/>
        <v>0</v>
      </c>
      <c r="N22" s="31">
        <v>3</v>
      </c>
      <c r="O22" s="31">
        <f>[5]Послуги!$F22-'16'!O22</f>
        <v>0</v>
      </c>
      <c r="P22" s="57">
        <f t="shared" si="4"/>
        <v>0</v>
      </c>
      <c r="Q22" s="31">
        <v>190</v>
      </c>
      <c r="R22" s="46">
        <f>[5]Послуги!$G22-'16'!R22</f>
        <v>231</v>
      </c>
      <c r="S22" s="57">
        <f t="shared" si="5"/>
        <v>121.57894736842105</v>
      </c>
      <c r="T22" s="31">
        <v>215</v>
      </c>
      <c r="U22" s="46">
        <f>[5]Послуги!$H22-'16'!U22</f>
        <v>219</v>
      </c>
      <c r="V22" s="57">
        <f t="shared" si="6"/>
        <v>101.86046511627906</v>
      </c>
      <c r="W22" s="31">
        <v>177</v>
      </c>
      <c r="X22" s="46">
        <f>[5]Послуги!$I22-'16'!X22</f>
        <v>206</v>
      </c>
      <c r="Y22" s="57">
        <f t="shared" si="7"/>
        <v>116.38418079096044</v>
      </c>
      <c r="Z22" s="31">
        <v>152</v>
      </c>
      <c r="AA22" s="46">
        <f>[5]Послуги!$J22-'16'!AA22</f>
        <v>170</v>
      </c>
      <c r="AB22" s="57">
        <f t="shared" si="8"/>
        <v>111.8421052631579</v>
      </c>
      <c r="AC22" s="29"/>
      <c r="AD22" s="32"/>
    </row>
    <row r="23" spans="1:30" s="33" customFormat="1" ht="18" customHeight="1" x14ac:dyDescent="0.25">
      <c r="A23" s="52" t="s">
        <v>49</v>
      </c>
      <c r="B23" s="31">
        <v>465</v>
      </c>
      <c r="C23" s="31">
        <f>[5]Послуги!$B23-'16'!C23</f>
        <v>476</v>
      </c>
      <c r="D23" s="57">
        <f t="shared" si="0"/>
        <v>102.36559139784947</v>
      </c>
      <c r="E23" s="31">
        <v>208</v>
      </c>
      <c r="F23" s="31">
        <f>[5]Послуги!$C23-'16'!F23</f>
        <v>241</v>
      </c>
      <c r="G23" s="57">
        <f t="shared" si="1"/>
        <v>115.86538461538463</v>
      </c>
      <c r="H23" s="31">
        <v>18</v>
      </c>
      <c r="I23" s="31">
        <f>[5]Послуги!$D23-'16'!I23</f>
        <v>11</v>
      </c>
      <c r="J23" s="57">
        <f t="shared" si="2"/>
        <v>61.111111111111114</v>
      </c>
      <c r="K23" s="31">
        <v>3</v>
      </c>
      <c r="L23" s="31">
        <f>[5]Послуги!$E23-'16'!L23</f>
        <v>0</v>
      </c>
      <c r="M23" s="57">
        <f t="shared" si="3"/>
        <v>0</v>
      </c>
      <c r="N23" s="31">
        <v>0</v>
      </c>
      <c r="O23" s="31">
        <f>[5]Послуги!$F23-'16'!O23</f>
        <v>0</v>
      </c>
      <c r="P23" s="57">
        <f t="shared" si="4"/>
        <v>0</v>
      </c>
      <c r="Q23" s="31">
        <v>125</v>
      </c>
      <c r="R23" s="46">
        <f>[5]Послуги!$G23-'16'!R23</f>
        <v>27</v>
      </c>
      <c r="S23" s="57">
        <f t="shared" si="5"/>
        <v>21.6</v>
      </c>
      <c r="T23" s="31">
        <v>443</v>
      </c>
      <c r="U23" s="46">
        <f>[5]Послуги!$H23-'16'!U23</f>
        <v>457</v>
      </c>
      <c r="V23" s="57">
        <f t="shared" si="6"/>
        <v>103.16027088036117</v>
      </c>
      <c r="W23" s="31">
        <v>187</v>
      </c>
      <c r="X23" s="46">
        <f>[5]Послуги!$I23-'16'!X23</f>
        <v>223</v>
      </c>
      <c r="Y23" s="57">
        <f t="shared" si="7"/>
        <v>119.25133689839573</v>
      </c>
      <c r="Z23" s="31">
        <v>149</v>
      </c>
      <c r="AA23" s="46">
        <f>[5]Послуги!$J23-'16'!AA23</f>
        <v>186</v>
      </c>
      <c r="AB23" s="57">
        <f t="shared" si="8"/>
        <v>124.83221476510067</v>
      </c>
      <c r="AC23" s="29"/>
      <c r="AD23" s="32"/>
    </row>
    <row r="24" spans="1:30" s="33" customFormat="1" ht="18" customHeight="1" x14ac:dyDescent="0.25">
      <c r="A24" s="52" t="s">
        <v>50</v>
      </c>
      <c r="B24" s="31">
        <v>429</v>
      </c>
      <c r="C24" s="31">
        <f>[5]Послуги!$B24-'16'!C24</f>
        <v>389</v>
      </c>
      <c r="D24" s="57">
        <f t="shared" si="0"/>
        <v>90.675990675990676</v>
      </c>
      <c r="E24" s="31">
        <v>158</v>
      </c>
      <c r="F24" s="31">
        <f>[5]Послуги!$C24-'16'!F24</f>
        <v>152</v>
      </c>
      <c r="G24" s="57">
        <f t="shared" si="1"/>
        <v>96.202531645569621</v>
      </c>
      <c r="H24" s="31">
        <v>7</v>
      </c>
      <c r="I24" s="31">
        <f>[5]Послуги!$D24-'16'!I24</f>
        <v>6</v>
      </c>
      <c r="J24" s="57">
        <f t="shared" si="2"/>
        <v>85.714285714285708</v>
      </c>
      <c r="K24" s="31">
        <v>0</v>
      </c>
      <c r="L24" s="31">
        <f>[5]Послуги!$E24-'16'!L24</f>
        <v>0</v>
      </c>
      <c r="M24" s="57">
        <f t="shared" si="3"/>
        <v>0</v>
      </c>
      <c r="N24" s="31">
        <v>1</v>
      </c>
      <c r="O24" s="31">
        <f>[5]Послуги!$F24-'16'!O24</f>
        <v>0</v>
      </c>
      <c r="P24" s="57">
        <f t="shared" si="4"/>
        <v>0</v>
      </c>
      <c r="Q24" s="31">
        <v>101</v>
      </c>
      <c r="R24" s="46">
        <f>[5]Послуги!$G24-'16'!R24</f>
        <v>15</v>
      </c>
      <c r="S24" s="57">
        <f t="shared" si="5"/>
        <v>14.85148514851485</v>
      </c>
      <c r="T24" s="31">
        <v>413</v>
      </c>
      <c r="U24" s="46">
        <f>[5]Послуги!$H24-'16'!U24</f>
        <v>374</v>
      </c>
      <c r="V24" s="57">
        <f t="shared" si="6"/>
        <v>90.556900726392257</v>
      </c>
      <c r="W24" s="31">
        <v>146</v>
      </c>
      <c r="X24" s="46">
        <f>[5]Послуги!$I24-'16'!X24</f>
        <v>138</v>
      </c>
      <c r="Y24" s="57">
        <f t="shared" si="7"/>
        <v>94.520547945205479</v>
      </c>
      <c r="Z24" s="31">
        <v>126</v>
      </c>
      <c r="AA24" s="46">
        <f>[5]Послуги!$J24-'16'!AA24</f>
        <v>117</v>
      </c>
      <c r="AB24" s="57">
        <f t="shared" si="8"/>
        <v>92.857142857142861</v>
      </c>
      <c r="AC24" s="29"/>
      <c r="AD24" s="32"/>
    </row>
    <row r="25" spans="1:30" s="33" customFormat="1" ht="18" customHeight="1" x14ac:dyDescent="0.25">
      <c r="A25" s="53" t="s">
        <v>51</v>
      </c>
      <c r="B25" s="31">
        <v>425</v>
      </c>
      <c r="C25" s="31">
        <f>[5]Послуги!$B25-'16'!C25</f>
        <v>558</v>
      </c>
      <c r="D25" s="57">
        <f t="shared" si="0"/>
        <v>131.29411764705884</v>
      </c>
      <c r="E25" s="31">
        <v>161</v>
      </c>
      <c r="F25" s="31">
        <f>[5]Послуги!$C25-'16'!F25</f>
        <v>243</v>
      </c>
      <c r="G25" s="57">
        <f t="shared" si="1"/>
        <v>150.93167701863354</v>
      </c>
      <c r="H25" s="31">
        <v>20</v>
      </c>
      <c r="I25" s="31">
        <f>[5]Послуги!$D25-'16'!I25</f>
        <v>11</v>
      </c>
      <c r="J25" s="57">
        <f t="shared" si="2"/>
        <v>55.000000000000007</v>
      </c>
      <c r="K25" s="31">
        <v>0</v>
      </c>
      <c r="L25" s="31">
        <f>[5]Послуги!$E25-'16'!L25</f>
        <v>0</v>
      </c>
      <c r="M25" s="57">
        <f t="shared" si="3"/>
        <v>0</v>
      </c>
      <c r="N25" s="31">
        <v>0</v>
      </c>
      <c r="O25" s="31">
        <f>[5]Послуги!$F25-'16'!O25</f>
        <v>2</v>
      </c>
      <c r="P25" s="57">
        <f t="shared" si="4"/>
        <v>0</v>
      </c>
      <c r="Q25" s="31">
        <v>145</v>
      </c>
      <c r="R25" s="46">
        <f>[5]Послуги!$G25-'16'!R25</f>
        <v>161</v>
      </c>
      <c r="S25" s="57">
        <f t="shared" si="5"/>
        <v>111.03448275862068</v>
      </c>
      <c r="T25" s="31">
        <v>389</v>
      </c>
      <c r="U25" s="46">
        <f>[5]Послуги!$H25-'16'!U25</f>
        <v>532</v>
      </c>
      <c r="V25" s="57">
        <f t="shared" si="6"/>
        <v>136.76092544987145</v>
      </c>
      <c r="W25" s="31">
        <v>137</v>
      </c>
      <c r="X25" s="46">
        <f>[5]Послуги!$I25-'16'!X25</f>
        <v>218</v>
      </c>
      <c r="Y25" s="57">
        <f t="shared" si="7"/>
        <v>159.12408759124088</v>
      </c>
      <c r="Z25" s="31">
        <v>115</v>
      </c>
      <c r="AA25" s="46">
        <f>[5]Послуги!$J25-'16'!AA25</f>
        <v>193</v>
      </c>
      <c r="AB25" s="57">
        <f t="shared" si="8"/>
        <v>167.82608695652175</v>
      </c>
      <c r="AC25" s="29"/>
      <c r="AD25" s="32"/>
    </row>
    <row r="26" spans="1:30" s="33" customFormat="1" ht="18" customHeight="1" x14ac:dyDescent="0.25">
      <c r="A26" s="52" t="s">
        <v>52</v>
      </c>
      <c r="B26" s="31">
        <v>15758</v>
      </c>
      <c r="C26" s="31">
        <f>[5]Послуги!$B26-'16'!C26</f>
        <v>16146</v>
      </c>
      <c r="D26" s="57">
        <f t="shared" si="0"/>
        <v>102.46224140119304</v>
      </c>
      <c r="E26" s="31">
        <v>2099</v>
      </c>
      <c r="F26" s="31">
        <f>[5]Послуги!$C26-'16'!F26</f>
        <v>3565</v>
      </c>
      <c r="G26" s="57">
        <f t="shared" si="1"/>
        <v>169.84278227727489</v>
      </c>
      <c r="H26" s="31">
        <v>483</v>
      </c>
      <c r="I26" s="31">
        <f>[5]Послуги!$D26-'16'!I26</f>
        <v>128</v>
      </c>
      <c r="J26" s="57">
        <f t="shared" si="2"/>
        <v>26.501035196687372</v>
      </c>
      <c r="K26" s="31">
        <v>31</v>
      </c>
      <c r="L26" s="31">
        <f>[5]Послуги!$E26-'16'!L26</f>
        <v>8</v>
      </c>
      <c r="M26" s="57">
        <f t="shared" si="3"/>
        <v>25.806451612903224</v>
      </c>
      <c r="N26" s="31">
        <v>36</v>
      </c>
      <c r="O26" s="31">
        <f>[5]Послуги!$F26-'16'!O26</f>
        <v>0</v>
      </c>
      <c r="P26" s="57">
        <f t="shared" si="4"/>
        <v>0</v>
      </c>
      <c r="Q26" s="31">
        <v>936</v>
      </c>
      <c r="R26" s="46">
        <f>[5]Послуги!$G26-'16'!R26</f>
        <v>605</v>
      </c>
      <c r="S26" s="57">
        <f t="shared" si="5"/>
        <v>64.636752136752136</v>
      </c>
      <c r="T26" s="31">
        <v>15370</v>
      </c>
      <c r="U26" s="46">
        <f>[5]Послуги!$H26-'16'!U26</f>
        <v>15707</v>
      </c>
      <c r="V26" s="57">
        <f t="shared" si="6"/>
        <v>102.19258295380611</v>
      </c>
      <c r="W26" s="31">
        <v>1846</v>
      </c>
      <c r="X26" s="46">
        <f>[5]Послуги!$I26-'16'!X26</f>
        <v>3183</v>
      </c>
      <c r="Y26" s="57">
        <f t="shared" si="7"/>
        <v>172.42686890574214</v>
      </c>
      <c r="Z26" s="31">
        <v>1505</v>
      </c>
      <c r="AA26" s="46">
        <f>[5]Послуги!$J26-'16'!AA26</f>
        <v>2630</v>
      </c>
      <c r="AB26" s="57">
        <f t="shared" si="8"/>
        <v>174.75083056478405</v>
      </c>
      <c r="AC26" s="29"/>
      <c r="AD26" s="32"/>
    </row>
    <row r="27" spans="1:30" s="33" customFormat="1" ht="18" customHeight="1" x14ac:dyDescent="0.25">
      <c r="A27" s="52" t="s">
        <v>53</v>
      </c>
      <c r="B27" s="31">
        <v>5624</v>
      </c>
      <c r="C27" s="31">
        <f>[5]Послуги!$B27-'16'!C27</f>
        <v>5673</v>
      </c>
      <c r="D27" s="57">
        <f t="shared" si="0"/>
        <v>100.87126600284495</v>
      </c>
      <c r="E27" s="31">
        <v>721</v>
      </c>
      <c r="F27" s="31">
        <f>[5]Послуги!$C27-'16'!F27</f>
        <v>923</v>
      </c>
      <c r="G27" s="57">
        <f t="shared" si="1"/>
        <v>128.01664355062414</v>
      </c>
      <c r="H27" s="31">
        <v>149</v>
      </c>
      <c r="I27" s="31">
        <f>[5]Послуги!$D27-'16'!I27</f>
        <v>77</v>
      </c>
      <c r="J27" s="57">
        <f t="shared" si="2"/>
        <v>51.677852348993291</v>
      </c>
      <c r="K27" s="31">
        <v>20</v>
      </c>
      <c r="L27" s="31">
        <f>[5]Послуги!$E27-'16'!L27</f>
        <v>10</v>
      </c>
      <c r="M27" s="57">
        <f t="shared" si="3"/>
        <v>50</v>
      </c>
      <c r="N27" s="31">
        <v>24</v>
      </c>
      <c r="O27" s="31">
        <f>[5]Послуги!$F27-'16'!O27</f>
        <v>6</v>
      </c>
      <c r="P27" s="57">
        <f t="shared" si="4"/>
        <v>25</v>
      </c>
      <c r="Q27" s="31">
        <v>658</v>
      </c>
      <c r="R27" s="46">
        <f>[5]Послуги!$G27-'16'!R27</f>
        <v>796</v>
      </c>
      <c r="S27" s="57">
        <f t="shared" si="5"/>
        <v>120.97264437689969</v>
      </c>
      <c r="T27" s="31">
        <v>5413</v>
      </c>
      <c r="U27" s="46">
        <f>[5]Послуги!$H27-'16'!U27</f>
        <v>5516</v>
      </c>
      <c r="V27" s="57">
        <f t="shared" si="6"/>
        <v>101.90282652872713</v>
      </c>
      <c r="W27" s="31">
        <v>620</v>
      </c>
      <c r="X27" s="46">
        <f>[5]Послуги!$I27-'16'!X27</f>
        <v>815</v>
      </c>
      <c r="Y27" s="57">
        <f t="shared" si="7"/>
        <v>131.45161290322579</v>
      </c>
      <c r="Z27" s="31">
        <v>541</v>
      </c>
      <c r="AA27" s="46">
        <f>[5]Послуги!$J27-'16'!AA27</f>
        <v>706</v>
      </c>
      <c r="AB27" s="57">
        <f t="shared" si="8"/>
        <v>130.49907578558225</v>
      </c>
      <c r="AC27" s="29"/>
      <c r="AD27" s="32"/>
    </row>
    <row r="28" spans="1:30" s="33" customFormat="1" ht="18" customHeight="1" x14ac:dyDescent="0.25">
      <c r="A28" s="54" t="s">
        <v>54</v>
      </c>
      <c r="B28" s="31">
        <v>3867</v>
      </c>
      <c r="C28" s="31">
        <f>[5]Послуги!$B28-'16'!C28</f>
        <v>3793</v>
      </c>
      <c r="D28" s="57">
        <f t="shared" si="0"/>
        <v>98.086371864494438</v>
      </c>
      <c r="E28" s="31">
        <v>780</v>
      </c>
      <c r="F28" s="31">
        <f>[5]Послуги!$C28-'16'!F28</f>
        <v>844</v>
      </c>
      <c r="G28" s="57">
        <f t="shared" si="1"/>
        <v>108.2051282051282</v>
      </c>
      <c r="H28" s="31">
        <v>113</v>
      </c>
      <c r="I28" s="31">
        <f>[5]Послуги!$D28-'16'!I28</f>
        <v>73</v>
      </c>
      <c r="J28" s="57">
        <f t="shared" si="2"/>
        <v>64.601769911504419</v>
      </c>
      <c r="K28" s="31">
        <v>4</v>
      </c>
      <c r="L28" s="31">
        <f>[5]Послуги!$E28-'16'!L28</f>
        <v>2</v>
      </c>
      <c r="M28" s="57">
        <f t="shared" si="3"/>
        <v>50</v>
      </c>
      <c r="N28" s="31">
        <v>2</v>
      </c>
      <c r="O28" s="31">
        <f>[5]Послуги!$F28-'16'!O28</f>
        <v>1</v>
      </c>
      <c r="P28" s="57">
        <f t="shared" si="4"/>
        <v>50</v>
      </c>
      <c r="Q28" s="31">
        <v>736</v>
      </c>
      <c r="R28" s="46">
        <f>[5]Послуги!$G28-'16'!R28</f>
        <v>791</v>
      </c>
      <c r="S28" s="57">
        <f t="shared" si="5"/>
        <v>107.47282608695652</v>
      </c>
      <c r="T28" s="31">
        <v>3721</v>
      </c>
      <c r="U28" s="46">
        <f>[5]Послуги!$H28-'16'!U28</f>
        <v>3643</v>
      </c>
      <c r="V28" s="57">
        <f t="shared" si="6"/>
        <v>97.903789303950546</v>
      </c>
      <c r="W28" s="31">
        <v>711</v>
      </c>
      <c r="X28" s="46">
        <f>[5]Послуги!$I28-'16'!X28</f>
        <v>745</v>
      </c>
      <c r="Y28" s="57">
        <f t="shared" si="7"/>
        <v>104.78199718706047</v>
      </c>
      <c r="Z28" s="31">
        <v>623</v>
      </c>
      <c r="AA28" s="46">
        <f>[5]Послуги!$J28-'16'!AA28</f>
        <v>621</v>
      </c>
      <c r="AB28" s="57">
        <f t="shared" si="8"/>
        <v>99.678972712680576</v>
      </c>
      <c r="AC28" s="29"/>
      <c r="AD28" s="32"/>
    </row>
    <row r="29" spans="1:30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30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30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30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1:25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1:25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1:25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1:25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1:25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1:25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1:25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1:25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1:25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1:25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1:25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1:25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1:25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1:25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1:25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1:25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N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H16" sqref="H16"/>
    </sheetView>
  </sheetViews>
  <sheetFormatPr defaultRowHeight="14.25" x14ac:dyDescent="0.2"/>
  <cols>
    <col min="1" max="1" width="29.140625" style="37" customWidth="1"/>
    <col min="2" max="2" width="11" style="37" customWidth="1"/>
    <col min="3" max="3" width="9.85546875" style="37" customWidth="1"/>
    <col min="4" max="4" width="8.28515625" style="37" customWidth="1"/>
    <col min="5" max="6" width="11.7109375" style="37" customWidth="1"/>
    <col min="7" max="7" width="7.42578125" style="37" customWidth="1"/>
    <col min="8" max="8" width="11.85546875" style="37" customWidth="1"/>
    <col min="9" max="9" width="11" style="37" customWidth="1"/>
    <col min="10" max="10" width="7.42578125" style="37" customWidth="1"/>
    <col min="11" max="12" width="9.42578125" style="37" customWidth="1"/>
    <col min="13" max="13" width="9" style="37" customWidth="1"/>
    <col min="14" max="14" width="10" style="37" customWidth="1"/>
    <col min="15" max="15" width="9.140625" style="37" customWidth="1"/>
    <col min="16" max="16" width="8.140625" style="37" customWidth="1"/>
    <col min="17" max="18" width="9.5703125" style="37" customWidth="1"/>
    <col min="19" max="19" width="8.140625" style="37" customWidth="1"/>
    <col min="20" max="20" width="10.5703125" style="37" customWidth="1"/>
    <col min="21" max="21" width="10.7109375" style="37" customWidth="1"/>
    <col min="22" max="22" width="8.140625" style="37" customWidth="1"/>
    <col min="23" max="23" width="8.28515625" style="37" customWidth="1"/>
    <col min="24" max="24" width="8.42578125" style="37" customWidth="1"/>
    <col min="25" max="25" width="8.28515625" style="37" customWidth="1"/>
    <col min="26" max="16384" width="9.140625" style="37"/>
  </cols>
  <sheetData>
    <row r="1" spans="1:32" s="22" customFormat="1" ht="66" customHeight="1" x14ac:dyDescent="0.35">
      <c r="B1" s="102" t="s">
        <v>71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62"/>
      <c r="O1" s="62"/>
      <c r="P1" s="62"/>
      <c r="Q1" s="21"/>
      <c r="R1" s="21"/>
      <c r="S1" s="21"/>
      <c r="T1" s="21"/>
      <c r="U1" s="21"/>
      <c r="V1" s="21"/>
      <c r="W1" s="21"/>
      <c r="X1" s="87"/>
      <c r="Y1" s="87"/>
      <c r="Z1" s="41"/>
      <c r="AB1" s="47" t="s">
        <v>14</v>
      </c>
    </row>
    <row r="2" spans="1:32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7</v>
      </c>
      <c r="N2" s="45"/>
      <c r="O2" s="23"/>
      <c r="P2" s="23"/>
      <c r="Q2" s="24"/>
      <c r="R2" s="24"/>
      <c r="S2" s="24"/>
      <c r="T2" s="24"/>
      <c r="U2" s="24"/>
      <c r="V2" s="24"/>
      <c r="X2" s="82"/>
      <c r="Y2" s="82"/>
      <c r="Z2" s="91" t="s">
        <v>7</v>
      </c>
      <c r="AA2" s="91"/>
    </row>
    <row r="3" spans="1:32" s="26" customFormat="1" ht="67.5" customHeight="1" x14ac:dyDescent="0.25">
      <c r="A3" s="83"/>
      <c r="B3" s="84" t="s">
        <v>21</v>
      </c>
      <c r="C3" s="84"/>
      <c r="D3" s="84"/>
      <c r="E3" s="84" t="s">
        <v>22</v>
      </c>
      <c r="F3" s="84"/>
      <c r="G3" s="84"/>
      <c r="H3" s="84" t="s">
        <v>13</v>
      </c>
      <c r="I3" s="84"/>
      <c r="J3" s="84"/>
      <c r="K3" s="84" t="s">
        <v>9</v>
      </c>
      <c r="L3" s="84"/>
      <c r="M3" s="84"/>
      <c r="N3" s="84" t="s">
        <v>10</v>
      </c>
      <c r="O3" s="84"/>
      <c r="P3" s="84"/>
      <c r="Q3" s="88" t="s">
        <v>8</v>
      </c>
      <c r="R3" s="89"/>
      <c r="S3" s="90"/>
      <c r="T3" s="84" t="s">
        <v>16</v>
      </c>
      <c r="U3" s="84"/>
      <c r="V3" s="84"/>
      <c r="W3" s="84" t="s">
        <v>11</v>
      </c>
      <c r="X3" s="84"/>
      <c r="Y3" s="84"/>
      <c r="Z3" s="84" t="s">
        <v>12</v>
      </c>
      <c r="AA3" s="84"/>
      <c r="AB3" s="84"/>
    </row>
    <row r="4" spans="1:32" s="27" customFormat="1" ht="19.5" customHeight="1" x14ac:dyDescent="0.25">
      <c r="A4" s="83"/>
      <c r="B4" s="85" t="s">
        <v>15</v>
      </c>
      <c r="C4" s="85" t="s">
        <v>32</v>
      </c>
      <c r="D4" s="86" t="s">
        <v>2</v>
      </c>
      <c r="E4" s="85" t="s">
        <v>15</v>
      </c>
      <c r="F4" s="85" t="s">
        <v>32</v>
      </c>
      <c r="G4" s="86" t="s">
        <v>2</v>
      </c>
      <c r="H4" s="85" t="s">
        <v>15</v>
      </c>
      <c r="I4" s="85" t="s">
        <v>32</v>
      </c>
      <c r="J4" s="86" t="s">
        <v>2</v>
      </c>
      <c r="K4" s="85" t="s">
        <v>15</v>
      </c>
      <c r="L4" s="85" t="s">
        <v>32</v>
      </c>
      <c r="M4" s="86" t="s">
        <v>2</v>
      </c>
      <c r="N4" s="85" t="s">
        <v>15</v>
      </c>
      <c r="O4" s="85" t="s">
        <v>32</v>
      </c>
      <c r="P4" s="86" t="s">
        <v>2</v>
      </c>
      <c r="Q4" s="85" t="s">
        <v>15</v>
      </c>
      <c r="R4" s="85" t="s">
        <v>32</v>
      </c>
      <c r="S4" s="86" t="s">
        <v>2</v>
      </c>
      <c r="T4" s="85" t="s">
        <v>15</v>
      </c>
      <c r="U4" s="85" t="s">
        <v>32</v>
      </c>
      <c r="V4" s="86" t="s">
        <v>2</v>
      </c>
      <c r="W4" s="85" t="s">
        <v>15</v>
      </c>
      <c r="X4" s="85" t="s">
        <v>32</v>
      </c>
      <c r="Y4" s="86" t="s">
        <v>2</v>
      </c>
      <c r="Z4" s="85" t="s">
        <v>15</v>
      </c>
      <c r="AA4" s="85" t="s">
        <v>32</v>
      </c>
      <c r="AB4" s="86" t="s">
        <v>2</v>
      </c>
    </row>
    <row r="5" spans="1:32" s="27" customFormat="1" ht="6" customHeight="1" x14ac:dyDescent="0.25">
      <c r="A5" s="83"/>
      <c r="B5" s="85"/>
      <c r="C5" s="85"/>
      <c r="D5" s="86"/>
      <c r="E5" s="85"/>
      <c r="F5" s="85"/>
      <c r="G5" s="86"/>
      <c r="H5" s="85"/>
      <c r="I5" s="85"/>
      <c r="J5" s="86"/>
      <c r="K5" s="85"/>
      <c r="L5" s="85"/>
      <c r="M5" s="86"/>
      <c r="N5" s="85"/>
      <c r="O5" s="85"/>
      <c r="P5" s="86"/>
      <c r="Q5" s="85"/>
      <c r="R5" s="85"/>
      <c r="S5" s="86"/>
      <c r="T5" s="85"/>
      <c r="U5" s="85"/>
      <c r="V5" s="86"/>
      <c r="W5" s="85"/>
      <c r="X5" s="85"/>
      <c r="Y5" s="86"/>
      <c r="Z5" s="85"/>
      <c r="AA5" s="85"/>
      <c r="AB5" s="86"/>
    </row>
    <row r="6" spans="1:32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19</v>
      </c>
      <c r="U6" s="43">
        <v>20</v>
      </c>
      <c r="V6" s="43">
        <v>21</v>
      </c>
      <c r="W6" s="43">
        <v>22</v>
      </c>
      <c r="X6" s="43">
        <v>23</v>
      </c>
      <c r="Y6" s="43">
        <v>24</v>
      </c>
      <c r="Z6" s="43">
        <v>25</v>
      </c>
      <c r="AA6" s="43">
        <v>26</v>
      </c>
      <c r="AB6" s="43">
        <v>27</v>
      </c>
    </row>
    <row r="7" spans="1:32" s="30" customFormat="1" ht="18" customHeight="1" x14ac:dyDescent="0.25">
      <c r="A7" s="50" t="s">
        <v>33</v>
      </c>
      <c r="B7" s="28">
        <f>SUM(B8:B28)</f>
        <v>17489</v>
      </c>
      <c r="C7" s="28">
        <f>SUM(C8:C28)</f>
        <v>18106</v>
      </c>
      <c r="D7" s="56">
        <f>IF(B7=0,0,C7/B7)*100</f>
        <v>103.52793184287266</v>
      </c>
      <c r="E7" s="28">
        <f>SUM(E8:E28)</f>
        <v>5519</v>
      </c>
      <c r="F7" s="28">
        <f>SUM(F8:F28)</f>
        <v>5990</v>
      </c>
      <c r="G7" s="56">
        <f>IF(E7=0,0,F7/E7)*100</f>
        <v>108.53415473817721</v>
      </c>
      <c r="H7" s="28">
        <f>SUM(H8:H28)</f>
        <v>482</v>
      </c>
      <c r="I7" s="28">
        <f>SUM(I8:I28)</f>
        <v>328</v>
      </c>
      <c r="J7" s="56">
        <f>IF(H7=0,0,I7/H7)*100</f>
        <v>68.049792531120332</v>
      </c>
      <c r="K7" s="28">
        <f>SUM(K8:K28)</f>
        <v>33</v>
      </c>
      <c r="L7" s="28">
        <f>SUM(L8:L28)</f>
        <v>21</v>
      </c>
      <c r="M7" s="56">
        <f>IF(K7=0,0,L7/K7)*100</f>
        <v>63.636363636363633</v>
      </c>
      <c r="N7" s="28">
        <f>SUM(N8:N28)</f>
        <v>52</v>
      </c>
      <c r="O7" s="28">
        <f>SUM(O8:O28)</f>
        <v>24</v>
      </c>
      <c r="P7" s="56">
        <f>IF(N7=0,0,O7/N7)*100</f>
        <v>46.153846153846153</v>
      </c>
      <c r="Q7" s="28">
        <f>SUM(Q8:Q28)</f>
        <v>4281</v>
      </c>
      <c r="R7" s="28">
        <f>SUM(R8:R28)</f>
        <v>3061</v>
      </c>
      <c r="S7" s="56">
        <f>IF(Q7=0,0,R7/Q7)*100</f>
        <v>71.501985517402474</v>
      </c>
      <c r="T7" s="28">
        <f>SUM(T8:T28)</f>
        <v>16764</v>
      </c>
      <c r="U7" s="28">
        <f>SUM(U8:U28)</f>
        <v>17407</v>
      </c>
      <c r="V7" s="56">
        <f>IF(T7=0,0,U7/T7)*100</f>
        <v>103.83560009544262</v>
      </c>
      <c r="W7" s="28">
        <f>SUM(W8:W28)</f>
        <v>5043</v>
      </c>
      <c r="X7" s="28">
        <f>SUM(X8:X28)</f>
        <v>5486</v>
      </c>
      <c r="Y7" s="56">
        <f>IF(W7=0,0,X7/W7)*100</f>
        <v>108.78445369819552</v>
      </c>
      <c r="Z7" s="28">
        <f>SUM(Z8:Z28)</f>
        <v>4418</v>
      </c>
      <c r="AA7" s="28">
        <f>SUM(AA8:AA28)</f>
        <v>4818</v>
      </c>
      <c r="AB7" s="56">
        <f>IF(Z7=0,0,AA7/Z7)*100</f>
        <v>109.05387052965143</v>
      </c>
      <c r="AC7" s="29"/>
      <c r="AF7" s="33"/>
    </row>
    <row r="8" spans="1:32" s="33" customFormat="1" ht="18" customHeight="1" x14ac:dyDescent="0.25">
      <c r="A8" s="51" t="s">
        <v>34</v>
      </c>
      <c r="B8" s="31">
        <v>1522</v>
      </c>
      <c r="C8" s="31">
        <v>1530</v>
      </c>
      <c r="D8" s="57">
        <f t="shared" ref="D8:D28" si="0">IF(B8=0,0,C8/B8)*100</f>
        <v>100.52562417871222</v>
      </c>
      <c r="E8" s="31">
        <v>420</v>
      </c>
      <c r="F8" s="31">
        <v>447</v>
      </c>
      <c r="G8" s="57">
        <f t="shared" ref="G8:G28" si="1">IF(E8=0,0,F8/E8)*100</f>
        <v>106.42857142857143</v>
      </c>
      <c r="H8" s="31">
        <v>52</v>
      </c>
      <c r="I8" s="31">
        <v>20</v>
      </c>
      <c r="J8" s="57">
        <f t="shared" ref="J8:J28" si="2">IF(H8=0,0,I8/H8)*100</f>
        <v>38.461538461538467</v>
      </c>
      <c r="K8" s="31">
        <v>8</v>
      </c>
      <c r="L8" s="31">
        <v>6</v>
      </c>
      <c r="M8" s="57">
        <f t="shared" ref="M8:M28" si="3">IF(K8=0,0,L8/K8)*100</f>
        <v>75</v>
      </c>
      <c r="N8" s="31">
        <v>3</v>
      </c>
      <c r="O8" s="31">
        <v>2</v>
      </c>
      <c r="P8" s="57">
        <f t="shared" ref="P8:P28" si="4">IF(N8=0,0,O8/N8)*100</f>
        <v>66.666666666666657</v>
      </c>
      <c r="Q8" s="31">
        <v>354</v>
      </c>
      <c r="R8" s="46">
        <v>306</v>
      </c>
      <c r="S8" s="57">
        <f t="shared" ref="S8:S28" si="5">IF(Q8=0,0,R8/Q8)*100</f>
        <v>86.440677966101703</v>
      </c>
      <c r="T8" s="31">
        <v>1473</v>
      </c>
      <c r="U8" s="46">
        <v>1483</v>
      </c>
      <c r="V8" s="57">
        <f t="shared" ref="V8:V28" si="6">IF(T8=0,0,U8/T8)*100</f>
        <v>100.67888662593347</v>
      </c>
      <c r="W8" s="31">
        <v>370</v>
      </c>
      <c r="X8" s="46">
        <v>400</v>
      </c>
      <c r="Y8" s="57">
        <f t="shared" ref="Y8:Y28" si="7">IF(W8=0,0,X8/W8)*100</f>
        <v>108.10810810810811</v>
      </c>
      <c r="Z8" s="31">
        <v>341</v>
      </c>
      <c r="AA8" s="46">
        <v>387</v>
      </c>
      <c r="AB8" s="57">
        <f t="shared" ref="AB8:AB28" si="8">IF(Z8=0,0,AA8/Z8)*100</f>
        <v>113.48973607038124</v>
      </c>
      <c r="AC8" s="29"/>
      <c r="AD8" s="32"/>
    </row>
    <row r="9" spans="1:32" s="34" customFormat="1" ht="18" customHeight="1" x14ac:dyDescent="0.25">
      <c r="A9" s="52" t="s">
        <v>35</v>
      </c>
      <c r="B9" s="31">
        <v>1292</v>
      </c>
      <c r="C9" s="31">
        <v>1282</v>
      </c>
      <c r="D9" s="57">
        <f t="shared" si="0"/>
        <v>99.226006191950461</v>
      </c>
      <c r="E9" s="31">
        <v>223</v>
      </c>
      <c r="F9" s="31">
        <v>240</v>
      </c>
      <c r="G9" s="57">
        <f t="shared" si="1"/>
        <v>107.62331838565022</v>
      </c>
      <c r="H9" s="31">
        <v>23</v>
      </c>
      <c r="I9" s="31">
        <v>14</v>
      </c>
      <c r="J9" s="57">
        <f t="shared" si="2"/>
        <v>60.869565217391312</v>
      </c>
      <c r="K9" s="31">
        <v>1</v>
      </c>
      <c r="L9" s="31">
        <v>1</v>
      </c>
      <c r="M9" s="57">
        <f t="shared" si="3"/>
        <v>100</v>
      </c>
      <c r="N9" s="31">
        <v>1</v>
      </c>
      <c r="O9" s="31">
        <v>0</v>
      </c>
      <c r="P9" s="57">
        <f t="shared" si="4"/>
        <v>0</v>
      </c>
      <c r="Q9" s="31">
        <v>151</v>
      </c>
      <c r="R9" s="46">
        <v>89</v>
      </c>
      <c r="S9" s="57">
        <f t="shared" si="5"/>
        <v>58.940397350993379</v>
      </c>
      <c r="T9" s="31">
        <v>1264</v>
      </c>
      <c r="U9" s="46">
        <v>1261</v>
      </c>
      <c r="V9" s="57">
        <f t="shared" si="6"/>
        <v>99.762658227848107</v>
      </c>
      <c r="W9" s="31">
        <v>207</v>
      </c>
      <c r="X9" s="46">
        <v>225</v>
      </c>
      <c r="Y9" s="57">
        <f t="shared" si="7"/>
        <v>108.69565217391303</v>
      </c>
      <c r="Z9" s="31">
        <v>192</v>
      </c>
      <c r="AA9" s="46">
        <v>221</v>
      </c>
      <c r="AB9" s="57">
        <f t="shared" si="8"/>
        <v>115.10416666666667</v>
      </c>
      <c r="AC9" s="29"/>
      <c r="AD9" s="32"/>
    </row>
    <row r="10" spans="1:32" s="33" customFormat="1" ht="18" customHeight="1" x14ac:dyDescent="0.25">
      <c r="A10" s="52" t="s">
        <v>36</v>
      </c>
      <c r="B10" s="31">
        <v>589</v>
      </c>
      <c r="C10" s="31">
        <v>506</v>
      </c>
      <c r="D10" s="57">
        <f t="shared" si="0"/>
        <v>85.908319185059426</v>
      </c>
      <c r="E10" s="31">
        <v>233</v>
      </c>
      <c r="F10" s="31">
        <v>181</v>
      </c>
      <c r="G10" s="57">
        <f t="shared" si="1"/>
        <v>77.682403433476395</v>
      </c>
      <c r="H10" s="31">
        <v>11</v>
      </c>
      <c r="I10" s="31">
        <v>2</v>
      </c>
      <c r="J10" s="57">
        <f t="shared" si="2"/>
        <v>18.181818181818183</v>
      </c>
      <c r="K10" s="31">
        <v>5</v>
      </c>
      <c r="L10" s="31">
        <v>1</v>
      </c>
      <c r="M10" s="57">
        <f t="shared" si="3"/>
        <v>20</v>
      </c>
      <c r="N10" s="31">
        <v>6</v>
      </c>
      <c r="O10" s="31">
        <v>5</v>
      </c>
      <c r="P10" s="57">
        <f t="shared" si="4"/>
        <v>83.333333333333343</v>
      </c>
      <c r="Q10" s="31">
        <v>196</v>
      </c>
      <c r="R10" s="46">
        <v>109</v>
      </c>
      <c r="S10" s="57">
        <f t="shared" si="5"/>
        <v>55.612244897959187</v>
      </c>
      <c r="T10" s="31">
        <v>558</v>
      </c>
      <c r="U10" s="46">
        <v>482</v>
      </c>
      <c r="V10" s="57">
        <f t="shared" si="6"/>
        <v>86.379928315412187</v>
      </c>
      <c r="W10" s="31">
        <v>209</v>
      </c>
      <c r="X10" s="46">
        <v>159</v>
      </c>
      <c r="Y10" s="57">
        <f t="shared" si="7"/>
        <v>76.076555023923447</v>
      </c>
      <c r="Z10" s="31">
        <v>172</v>
      </c>
      <c r="AA10" s="46">
        <v>131</v>
      </c>
      <c r="AB10" s="57">
        <f t="shared" si="8"/>
        <v>76.162790697674424</v>
      </c>
      <c r="AC10" s="29"/>
      <c r="AD10" s="32"/>
    </row>
    <row r="11" spans="1:32" s="33" customFormat="1" ht="18" customHeight="1" x14ac:dyDescent="0.25">
      <c r="A11" s="52" t="s">
        <v>37</v>
      </c>
      <c r="B11" s="31">
        <v>671</v>
      </c>
      <c r="C11" s="31">
        <v>630</v>
      </c>
      <c r="D11" s="57">
        <f t="shared" si="0"/>
        <v>93.889716840536508</v>
      </c>
      <c r="E11" s="31">
        <v>308</v>
      </c>
      <c r="F11" s="31">
        <v>305</v>
      </c>
      <c r="G11" s="57">
        <f t="shared" si="1"/>
        <v>99.025974025974023</v>
      </c>
      <c r="H11" s="31">
        <v>25</v>
      </c>
      <c r="I11" s="31">
        <v>14</v>
      </c>
      <c r="J11" s="57">
        <f t="shared" si="2"/>
        <v>56.000000000000007</v>
      </c>
      <c r="K11" s="31">
        <v>1</v>
      </c>
      <c r="L11" s="31">
        <v>0</v>
      </c>
      <c r="M11" s="57">
        <f t="shared" si="3"/>
        <v>0</v>
      </c>
      <c r="N11" s="31">
        <v>1</v>
      </c>
      <c r="O11" s="31">
        <v>0</v>
      </c>
      <c r="P11" s="57">
        <f t="shared" si="4"/>
        <v>0</v>
      </c>
      <c r="Q11" s="31">
        <v>215</v>
      </c>
      <c r="R11" s="46">
        <v>157</v>
      </c>
      <c r="S11" s="57">
        <f t="shared" si="5"/>
        <v>73.023255813953497</v>
      </c>
      <c r="T11" s="31">
        <v>644</v>
      </c>
      <c r="U11" s="46">
        <v>606</v>
      </c>
      <c r="V11" s="57">
        <f t="shared" si="6"/>
        <v>94.099378881987576</v>
      </c>
      <c r="W11" s="31">
        <v>283</v>
      </c>
      <c r="X11" s="46">
        <v>285</v>
      </c>
      <c r="Y11" s="57">
        <f t="shared" si="7"/>
        <v>100.70671378091873</v>
      </c>
      <c r="Z11" s="31">
        <v>213</v>
      </c>
      <c r="AA11" s="46">
        <v>211</v>
      </c>
      <c r="AB11" s="57">
        <f t="shared" si="8"/>
        <v>99.061032863849761</v>
      </c>
      <c r="AC11" s="29"/>
      <c r="AD11" s="32"/>
    </row>
    <row r="12" spans="1:32" s="33" customFormat="1" ht="18" customHeight="1" x14ac:dyDescent="0.25">
      <c r="A12" s="52" t="s">
        <v>38</v>
      </c>
      <c r="B12" s="31">
        <v>827</v>
      </c>
      <c r="C12" s="31">
        <v>783</v>
      </c>
      <c r="D12" s="57">
        <f t="shared" si="0"/>
        <v>94.679564691656594</v>
      </c>
      <c r="E12" s="31">
        <v>333</v>
      </c>
      <c r="F12" s="31">
        <v>325</v>
      </c>
      <c r="G12" s="57">
        <f t="shared" si="1"/>
        <v>97.597597597597598</v>
      </c>
      <c r="H12" s="31">
        <v>13</v>
      </c>
      <c r="I12" s="31">
        <v>11</v>
      </c>
      <c r="J12" s="57">
        <f t="shared" si="2"/>
        <v>84.615384615384613</v>
      </c>
      <c r="K12" s="31">
        <v>0</v>
      </c>
      <c r="L12" s="31">
        <v>1</v>
      </c>
      <c r="M12" s="57">
        <f t="shared" si="3"/>
        <v>0</v>
      </c>
      <c r="N12" s="31">
        <v>0</v>
      </c>
      <c r="O12" s="31">
        <v>0</v>
      </c>
      <c r="P12" s="57">
        <f t="shared" si="4"/>
        <v>0</v>
      </c>
      <c r="Q12" s="31">
        <v>221</v>
      </c>
      <c r="R12" s="46">
        <v>140</v>
      </c>
      <c r="S12" s="57">
        <f t="shared" si="5"/>
        <v>63.348416289592755</v>
      </c>
      <c r="T12" s="31">
        <v>797</v>
      </c>
      <c r="U12" s="46">
        <v>759</v>
      </c>
      <c r="V12" s="57">
        <f t="shared" si="6"/>
        <v>95.232120451693845</v>
      </c>
      <c r="W12" s="31">
        <v>312</v>
      </c>
      <c r="X12" s="46">
        <v>302</v>
      </c>
      <c r="Y12" s="57">
        <f t="shared" si="7"/>
        <v>96.794871794871796</v>
      </c>
      <c r="Z12" s="31">
        <v>297</v>
      </c>
      <c r="AA12" s="46">
        <v>286</v>
      </c>
      <c r="AB12" s="57">
        <f t="shared" si="8"/>
        <v>96.296296296296291</v>
      </c>
      <c r="AC12" s="29"/>
      <c r="AD12" s="32"/>
    </row>
    <row r="13" spans="1:32" s="33" customFormat="1" ht="18" customHeight="1" x14ac:dyDescent="0.25">
      <c r="A13" s="52" t="s">
        <v>39</v>
      </c>
      <c r="B13" s="31">
        <v>710</v>
      </c>
      <c r="C13" s="31">
        <v>736</v>
      </c>
      <c r="D13" s="57">
        <f t="shared" si="0"/>
        <v>103.66197183098591</v>
      </c>
      <c r="E13" s="31">
        <v>238</v>
      </c>
      <c r="F13" s="31">
        <v>292</v>
      </c>
      <c r="G13" s="57">
        <f t="shared" si="1"/>
        <v>122.68907563025211</v>
      </c>
      <c r="H13" s="31">
        <v>40</v>
      </c>
      <c r="I13" s="31">
        <v>26</v>
      </c>
      <c r="J13" s="57">
        <f t="shared" si="2"/>
        <v>65</v>
      </c>
      <c r="K13" s="31">
        <v>2</v>
      </c>
      <c r="L13" s="31">
        <v>0</v>
      </c>
      <c r="M13" s="57">
        <f t="shared" si="3"/>
        <v>0</v>
      </c>
      <c r="N13" s="31">
        <v>0</v>
      </c>
      <c r="O13" s="31">
        <v>0</v>
      </c>
      <c r="P13" s="57">
        <f t="shared" si="4"/>
        <v>0</v>
      </c>
      <c r="Q13" s="31">
        <v>135</v>
      </c>
      <c r="R13" s="46">
        <v>143</v>
      </c>
      <c r="S13" s="57">
        <f t="shared" si="5"/>
        <v>105.92592592592594</v>
      </c>
      <c r="T13" s="31">
        <v>649</v>
      </c>
      <c r="U13" s="46">
        <v>698</v>
      </c>
      <c r="V13" s="57">
        <f t="shared" si="6"/>
        <v>107.55007704160246</v>
      </c>
      <c r="W13" s="31">
        <v>218</v>
      </c>
      <c r="X13" s="46">
        <v>279</v>
      </c>
      <c r="Y13" s="57">
        <f t="shared" si="7"/>
        <v>127.98165137614679</v>
      </c>
      <c r="Z13" s="31">
        <v>185</v>
      </c>
      <c r="AA13" s="46">
        <v>230</v>
      </c>
      <c r="AB13" s="57">
        <f t="shared" si="8"/>
        <v>124.32432432432432</v>
      </c>
      <c r="AC13" s="29"/>
      <c r="AD13" s="32"/>
    </row>
    <row r="14" spans="1:32" s="33" customFormat="1" ht="18" customHeight="1" x14ac:dyDescent="0.25">
      <c r="A14" s="52" t="s">
        <v>40</v>
      </c>
      <c r="B14" s="31">
        <v>239</v>
      </c>
      <c r="C14" s="31">
        <v>251</v>
      </c>
      <c r="D14" s="57">
        <f t="shared" si="0"/>
        <v>105.02092050209204</v>
      </c>
      <c r="E14" s="31">
        <v>152</v>
      </c>
      <c r="F14" s="31">
        <v>160</v>
      </c>
      <c r="G14" s="57">
        <f t="shared" si="1"/>
        <v>105.26315789473684</v>
      </c>
      <c r="H14" s="31">
        <v>4</v>
      </c>
      <c r="I14" s="31">
        <v>2</v>
      </c>
      <c r="J14" s="57">
        <f t="shared" si="2"/>
        <v>50</v>
      </c>
      <c r="K14" s="31">
        <v>1</v>
      </c>
      <c r="L14" s="31">
        <v>0</v>
      </c>
      <c r="M14" s="57">
        <f t="shared" si="3"/>
        <v>0</v>
      </c>
      <c r="N14" s="31">
        <v>7</v>
      </c>
      <c r="O14" s="31">
        <v>0</v>
      </c>
      <c r="P14" s="57">
        <f t="shared" si="4"/>
        <v>0</v>
      </c>
      <c r="Q14" s="31">
        <v>97</v>
      </c>
      <c r="R14" s="46">
        <v>45</v>
      </c>
      <c r="S14" s="57">
        <f t="shared" si="5"/>
        <v>46.391752577319586</v>
      </c>
      <c r="T14" s="31">
        <v>228</v>
      </c>
      <c r="U14" s="46">
        <v>239</v>
      </c>
      <c r="V14" s="57">
        <f t="shared" si="6"/>
        <v>104.82456140350878</v>
      </c>
      <c r="W14" s="31">
        <v>143</v>
      </c>
      <c r="X14" s="46">
        <v>148</v>
      </c>
      <c r="Y14" s="57">
        <f t="shared" si="7"/>
        <v>103.49650349650349</v>
      </c>
      <c r="Z14" s="31">
        <v>127</v>
      </c>
      <c r="AA14" s="46">
        <v>129</v>
      </c>
      <c r="AB14" s="57">
        <f t="shared" si="8"/>
        <v>101.5748031496063</v>
      </c>
      <c r="AC14" s="29"/>
      <c r="AD14" s="32"/>
    </row>
    <row r="15" spans="1:32" s="33" customFormat="1" ht="18" customHeight="1" x14ac:dyDescent="0.25">
      <c r="A15" s="52" t="s">
        <v>41</v>
      </c>
      <c r="B15" s="31">
        <v>750</v>
      </c>
      <c r="C15" s="31">
        <v>871</v>
      </c>
      <c r="D15" s="57">
        <f t="shared" si="0"/>
        <v>116.13333333333333</v>
      </c>
      <c r="E15" s="31">
        <v>218</v>
      </c>
      <c r="F15" s="31">
        <v>220</v>
      </c>
      <c r="G15" s="57">
        <f t="shared" si="1"/>
        <v>100.91743119266054</v>
      </c>
      <c r="H15" s="31">
        <v>25</v>
      </c>
      <c r="I15" s="31">
        <v>25</v>
      </c>
      <c r="J15" s="57">
        <f t="shared" si="2"/>
        <v>100</v>
      </c>
      <c r="K15" s="31">
        <v>3</v>
      </c>
      <c r="L15" s="31">
        <v>2</v>
      </c>
      <c r="M15" s="57">
        <f t="shared" si="3"/>
        <v>66.666666666666657</v>
      </c>
      <c r="N15" s="31">
        <v>0</v>
      </c>
      <c r="O15" s="31">
        <v>0</v>
      </c>
      <c r="P15" s="57">
        <f t="shared" si="4"/>
        <v>0</v>
      </c>
      <c r="Q15" s="31">
        <v>126</v>
      </c>
      <c r="R15" s="46">
        <v>92</v>
      </c>
      <c r="S15" s="57">
        <f t="shared" si="5"/>
        <v>73.015873015873012</v>
      </c>
      <c r="T15" s="31">
        <v>723</v>
      </c>
      <c r="U15" s="46">
        <v>842</v>
      </c>
      <c r="V15" s="57">
        <f t="shared" si="6"/>
        <v>116.45919778699863</v>
      </c>
      <c r="W15" s="31">
        <v>199</v>
      </c>
      <c r="X15" s="46">
        <v>193</v>
      </c>
      <c r="Y15" s="57">
        <f t="shared" si="7"/>
        <v>96.984924623115575</v>
      </c>
      <c r="Z15" s="31">
        <v>164</v>
      </c>
      <c r="AA15" s="46">
        <v>155</v>
      </c>
      <c r="AB15" s="57">
        <f t="shared" si="8"/>
        <v>94.512195121951208</v>
      </c>
      <c r="AC15" s="29"/>
      <c r="AD15" s="32"/>
    </row>
    <row r="16" spans="1:32" s="33" customFormat="1" ht="18" customHeight="1" x14ac:dyDescent="0.25">
      <c r="A16" s="52" t="s">
        <v>42</v>
      </c>
      <c r="B16" s="31">
        <v>608</v>
      </c>
      <c r="C16" s="31">
        <v>589</v>
      </c>
      <c r="D16" s="57">
        <f t="shared" si="0"/>
        <v>96.875</v>
      </c>
      <c r="E16" s="31">
        <v>188</v>
      </c>
      <c r="F16" s="31">
        <v>166</v>
      </c>
      <c r="G16" s="57">
        <f t="shared" si="1"/>
        <v>88.297872340425528</v>
      </c>
      <c r="H16" s="31">
        <v>4</v>
      </c>
      <c r="I16" s="31">
        <v>8</v>
      </c>
      <c r="J16" s="57">
        <f t="shared" si="2"/>
        <v>200</v>
      </c>
      <c r="K16" s="31">
        <v>3</v>
      </c>
      <c r="L16" s="31">
        <v>0</v>
      </c>
      <c r="M16" s="57">
        <f t="shared" si="3"/>
        <v>0</v>
      </c>
      <c r="N16" s="31">
        <v>0</v>
      </c>
      <c r="O16" s="31">
        <v>2</v>
      </c>
      <c r="P16" s="57">
        <f t="shared" si="4"/>
        <v>0</v>
      </c>
      <c r="Q16" s="31">
        <v>151</v>
      </c>
      <c r="R16" s="46">
        <v>113</v>
      </c>
      <c r="S16" s="57">
        <f t="shared" si="5"/>
        <v>74.83443708609272</v>
      </c>
      <c r="T16" s="31">
        <v>595</v>
      </c>
      <c r="U16" s="46">
        <v>579</v>
      </c>
      <c r="V16" s="57">
        <f t="shared" si="6"/>
        <v>97.310924369747895</v>
      </c>
      <c r="W16" s="31">
        <v>175</v>
      </c>
      <c r="X16" s="46">
        <v>156</v>
      </c>
      <c r="Y16" s="57">
        <f t="shared" si="7"/>
        <v>89.142857142857139</v>
      </c>
      <c r="Z16" s="31">
        <v>159</v>
      </c>
      <c r="AA16" s="46">
        <v>141</v>
      </c>
      <c r="AB16" s="57">
        <f t="shared" si="8"/>
        <v>88.679245283018872</v>
      </c>
      <c r="AC16" s="29"/>
      <c r="AD16" s="32"/>
    </row>
    <row r="17" spans="1:30" s="33" customFormat="1" ht="18" customHeight="1" x14ac:dyDescent="0.25">
      <c r="A17" s="52" t="s">
        <v>43</v>
      </c>
      <c r="B17" s="31">
        <v>448</v>
      </c>
      <c r="C17" s="31">
        <v>474</v>
      </c>
      <c r="D17" s="57">
        <f t="shared" si="0"/>
        <v>105.80357142857142</v>
      </c>
      <c r="E17" s="31">
        <v>255</v>
      </c>
      <c r="F17" s="31">
        <v>277</v>
      </c>
      <c r="G17" s="57">
        <f t="shared" si="1"/>
        <v>108.62745098039215</v>
      </c>
      <c r="H17" s="31">
        <v>14</v>
      </c>
      <c r="I17" s="31">
        <v>11</v>
      </c>
      <c r="J17" s="57">
        <f t="shared" si="2"/>
        <v>78.571428571428569</v>
      </c>
      <c r="K17" s="31">
        <v>2</v>
      </c>
      <c r="L17" s="31">
        <v>0</v>
      </c>
      <c r="M17" s="57">
        <f t="shared" si="3"/>
        <v>0</v>
      </c>
      <c r="N17" s="31">
        <v>4</v>
      </c>
      <c r="O17" s="31">
        <v>0</v>
      </c>
      <c r="P17" s="57">
        <f t="shared" si="4"/>
        <v>0</v>
      </c>
      <c r="Q17" s="31">
        <v>170</v>
      </c>
      <c r="R17" s="46">
        <v>129</v>
      </c>
      <c r="S17" s="57">
        <f t="shared" si="5"/>
        <v>75.882352941176464</v>
      </c>
      <c r="T17" s="31">
        <v>419</v>
      </c>
      <c r="U17" s="46">
        <v>438</v>
      </c>
      <c r="V17" s="57">
        <f t="shared" si="6"/>
        <v>104.5346062052506</v>
      </c>
      <c r="W17" s="31">
        <v>239</v>
      </c>
      <c r="X17" s="46">
        <v>256</v>
      </c>
      <c r="Y17" s="57">
        <f t="shared" si="7"/>
        <v>107.11297071129707</v>
      </c>
      <c r="Z17" s="31">
        <v>221</v>
      </c>
      <c r="AA17" s="46">
        <v>216</v>
      </c>
      <c r="AB17" s="57">
        <f t="shared" si="8"/>
        <v>97.737556561085967</v>
      </c>
      <c r="AC17" s="29"/>
      <c r="AD17" s="32"/>
    </row>
    <row r="18" spans="1:30" s="33" customFormat="1" ht="18" customHeight="1" x14ac:dyDescent="0.25">
      <c r="A18" s="52" t="s">
        <v>44</v>
      </c>
      <c r="B18" s="31">
        <v>587</v>
      </c>
      <c r="C18" s="31">
        <v>578</v>
      </c>
      <c r="D18" s="57">
        <f t="shared" si="0"/>
        <v>98.466780238500846</v>
      </c>
      <c r="E18" s="31">
        <v>239</v>
      </c>
      <c r="F18" s="31">
        <v>233</v>
      </c>
      <c r="G18" s="57">
        <f t="shared" si="1"/>
        <v>97.489539748953973</v>
      </c>
      <c r="H18" s="31">
        <v>12</v>
      </c>
      <c r="I18" s="31">
        <v>4</v>
      </c>
      <c r="J18" s="57">
        <f t="shared" si="2"/>
        <v>33.333333333333329</v>
      </c>
      <c r="K18" s="31">
        <v>0</v>
      </c>
      <c r="L18" s="31">
        <v>0</v>
      </c>
      <c r="M18" s="57">
        <f t="shared" si="3"/>
        <v>0</v>
      </c>
      <c r="N18" s="31">
        <v>0</v>
      </c>
      <c r="O18" s="31">
        <v>0</v>
      </c>
      <c r="P18" s="57">
        <f t="shared" si="4"/>
        <v>0</v>
      </c>
      <c r="Q18" s="31">
        <v>225</v>
      </c>
      <c r="R18" s="46">
        <v>76</v>
      </c>
      <c r="S18" s="57">
        <f t="shared" si="5"/>
        <v>33.777777777777779</v>
      </c>
      <c r="T18" s="31">
        <v>557</v>
      </c>
      <c r="U18" s="46">
        <v>561</v>
      </c>
      <c r="V18" s="57">
        <f t="shared" si="6"/>
        <v>100.71813285457809</v>
      </c>
      <c r="W18" s="31">
        <v>211</v>
      </c>
      <c r="X18" s="46">
        <v>215</v>
      </c>
      <c r="Y18" s="57">
        <f t="shared" si="7"/>
        <v>101.89573459715639</v>
      </c>
      <c r="Z18" s="31">
        <v>171</v>
      </c>
      <c r="AA18" s="46">
        <v>160</v>
      </c>
      <c r="AB18" s="57">
        <f t="shared" si="8"/>
        <v>93.567251461988292</v>
      </c>
      <c r="AC18" s="29"/>
      <c r="AD18" s="32"/>
    </row>
    <row r="19" spans="1:30" s="33" customFormat="1" ht="18" customHeight="1" x14ac:dyDescent="0.25">
      <c r="A19" s="52" t="s">
        <v>45</v>
      </c>
      <c r="B19" s="31">
        <v>1489</v>
      </c>
      <c r="C19" s="31">
        <v>1570</v>
      </c>
      <c r="D19" s="57">
        <f t="shared" si="0"/>
        <v>105.43989254533244</v>
      </c>
      <c r="E19" s="31">
        <v>515</v>
      </c>
      <c r="F19" s="31">
        <v>625</v>
      </c>
      <c r="G19" s="57">
        <f t="shared" si="1"/>
        <v>121.35922330097087</v>
      </c>
      <c r="H19" s="31">
        <v>16</v>
      </c>
      <c r="I19" s="31">
        <v>17</v>
      </c>
      <c r="J19" s="57">
        <f t="shared" si="2"/>
        <v>106.25</v>
      </c>
      <c r="K19" s="31">
        <v>0</v>
      </c>
      <c r="L19" s="31">
        <v>0</v>
      </c>
      <c r="M19" s="57">
        <f t="shared" si="3"/>
        <v>0</v>
      </c>
      <c r="N19" s="31">
        <v>16</v>
      </c>
      <c r="O19" s="31">
        <v>6</v>
      </c>
      <c r="P19" s="57">
        <f t="shared" si="4"/>
        <v>37.5</v>
      </c>
      <c r="Q19" s="31">
        <v>443</v>
      </c>
      <c r="R19" s="46">
        <v>297</v>
      </c>
      <c r="S19" s="57">
        <f t="shared" si="5"/>
        <v>67.042889390519193</v>
      </c>
      <c r="T19" s="31">
        <v>1458</v>
      </c>
      <c r="U19" s="46">
        <v>1496</v>
      </c>
      <c r="V19" s="57">
        <f t="shared" si="6"/>
        <v>102.60631001371743</v>
      </c>
      <c r="W19" s="31">
        <v>499</v>
      </c>
      <c r="X19" s="46">
        <v>592</v>
      </c>
      <c r="Y19" s="57">
        <f t="shared" si="7"/>
        <v>118.63727454909821</v>
      </c>
      <c r="Z19" s="31">
        <v>462</v>
      </c>
      <c r="AA19" s="46">
        <v>564</v>
      </c>
      <c r="AB19" s="57">
        <f t="shared" si="8"/>
        <v>122.07792207792207</v>
      </c>
      <c r="AC19" s="29"/>
      <c r="AD19" s="32"/>
    </row>
    <row r="20" spans="1:30" s="33" customFormat="1" ht="18" customHeight="1" x14ac:dyDescent="0.25">
      <c r="A20" s="52" t="s">
        <v>46</v>
      </c>
      <c r="B20" s="31">
        <v>294</v>
      </c>
      <c r="C20" s="31">
        <v>798</v>
      </c>
      <c r="D20" s="57">
        <f t="shared" si="0"/>
        <v>271.42857142857144</v>
      </c>
      <c r="E20" s="31">
        <v>126</v>
      </c>
      <c r="F20" s="31">
        <v>301</v>
      </c>
      <c r="G20" s="57">
        <f t="shared" si="1"/>
        <v>238.88888888888889</v>
      </c>
      <c r="H20" s="31">
        <v>20</v>
      </c>
      <c r="I20" s="31">
        <v>54</v>
      </c>
      <c r="J20" s="57">
        <f t="shared" si="2"/>
        <v>270</v>
      </c>
      <c r="K20" s="31">
        <v>0</v>
      </c>
      <c r="L20" s="31">
        <v>7</v>
      </c>
      <c r="M20" s="57">
        <f t="shared" si="3"/>
        <v>0</v>
      </c>
      <c r="N20" s="31">
        <v>2</v>
      </c>
      <c r="O20" s="31">
        <v>2</v>
      </c>
      <c r="P20" s="57">
        <f t="shared" si="4"/>
        <v>100</v>
      </c>
      <c r="Q20" s="31">
        <v>121</v>
      </c>
      <c r="R20" s="46">
        <v>111</v>
      </c>
      <c r="S20" s="57">
        <f t="shared" si="5"/>
        <v>91.735537190082653</v>
      </c>
      <c r="T20" s="31">
        <v>270</v>
      </c>
      <c r="U20" s="46">
        <v>725</v>
      </c>
      <c r="V20" s="57">
        <f t="shared" si="6"/>
        <v>268.51851851851853</v>
      </c>
      <c r="W20" s="31">
        <v>107</v>
      </c>
      <c r="X20" s="46">
        <v>238</v>
      </c>
      <c r="Y20" s="57">
        <f t="shared" si="7"/>
        <v>222.42990654205607</v>
      </c>
      <c r="Z20" s="31">
        <v>93</v>
      </c>
      <c r="AA20" s="46">
        <v>199</v>
      </c>
      <c r="AB20" s="57">
        <f t="shared" si="8"/>
        <v>213.97849462365591</v>
      </c>
      <c r="AC20" s="29"/>
      <c r="AD20" s="32"/>
    </row>
    <row r="21" spans="1:30" s="33" customFormat="1" ht="18" customHeight="1" x14ac:dyDescent="0.25">
      <c r="A21" s="52" t="s">
        <v>47</v>
      </c>
      <c r="B21" s="31">
        <v>456</v>
      </c>
      <c r="C21" s="31">
        <v>404</v>
      </c>
      <c r="D21" s="57">
        <f t="shared" si="0"/>
        <v>88.596491228070178</v>
      </c>
      <c r="E21" s="31">
        <v>213</v>
      </c>
      <c r="F21" s="31">
        <v>171</v>
      </c>
      <c r="G21" s="57">
        <f t="shared" si="1"/>
        <v>80.281690140845072</v>
      </c>
      <c r="H21" s="31">
        <v>10</v>
      </c>
      <c r="I21" s="31">
        <v>9</v>
      </c>
      <c r="J21" s="57">
        <f t="shared" si="2"/>
        <v>90</v>
      </c>
      <c r="K21" s="31">
        <v>0</v>
      </c>
      <c r="L21" s="31">
        <v>0</v>
      </c>
      <c r="M21" s="57">
        <f t="shared" si="3"/>
        <v>0</v>
      </c>
      <c r="N21" s="31">
        <v>0</v>
      </c>
      <c r="O21" s="31">
        <v>2</v>
      </c>
      <c r="P21" s="57">
        <f t="shared" si="4"/>
        <v>0</v>
      </c>
      <c r="Q21" s="31">
        <v>108</v>
      </c>
      <c r="R21" s="46">
        <v>25</v>
      </c>
      <c r="S21" s="57">
        <f t="shared" si="5"/>
        <v>23.148148148148149</v>
      </c>
      <c r="T21" s="31">
        <v>424</v>
      </c>
      <c r="U21" s="46">
        <v>378</v>
      </c>
      <c r="V21" s="57">
        <f t="shared" si="6"/>
        <v>89.15094339622641</v>
      </c>
      <c r="W21" s="31">
        <v>186</v>
      </c>
      <c r="X21" s="46">
        <v>150</v>
      </c>
      <c r="Y21" s="57">
        <f t="shared" si="7"/>
        <v>80.645161290322577</v>
      </c>
      <c r="Z21" s="31">
        <v>157</v>
      </c>
      <c r="AA21" s="46">
        <v>140</v>
      </c>
      <c r="AB21" s="57">
        <f t="shared" si="8"/>
        <v>89.171974522292999</v>
      </c>
      <c r="AC21" s="29"/>
      <c r="AD21" s="32"/>
    </row>
    <row r="22" spans="1:30" s="33" customFormat="1" ht="18" customHeight="1" x14ac:dyDescent="0.25">
      <c r="A22" s="52" t="s">
        <v>48</v>
      </c>
      <c r="B22" s="31">
        <v>264</v>
      </c>
      <c r="C22" s="31">
        <v>243</v>
      </c>
      <c r="D22" s="57">
        <f t="shared" si="0"/>
        <v>92.045454545454547</v>
      </c>
      <c r="E22" s="31">
        <v>229</v>
      </c>
      <c r="F22" s="31">
        <v>238</v>
      </c>
      <c r="G22" s="57">
        <f t="shared" si="1"/>
        <v>103.93013100436681</v>
      </c>
      <c r="H22" s="31">
        <v>9</v>
      </c>
      <c r="I22" s="31">
        <v>3</v>
      </c>
      <c r="J22" s="57">
        <f t="shared" si="2"/>
        <v>33.333333333333329</v>
      </c>
      <c r="K22" s="31">
        <v>1</v>
      </c>
      <c r="L22" s="31">
        <v>1</v>
      </c>
      <c r="M22" s="57">
        <f t="shared" si="3"/>
        <v>100</v>
      </c>
      <c r="N22" s="31">
        <v>0</v>
      </c>
      <c r="O22" s="31">
        <v>2</v>
      </c>
      <c r="P22" s="57">
        <f t="shared" si="4"/>
        <v>0</v>
      </c>
      <c r="Q22" s="31">
        <v>226</v>
      </c>
      <c r="R22" s="46">
        <v>236</v>
      </c>
      <c r="S22" s="57">
        <f t="shared" si="5"/>
        <v>104.42477876106196</v>
      </c>
      <c r="T22" s="31">
        <v>234</v>
      </c>
      <c r="U22" s="46">
        <v>230</v>
      </c>
      <c r="V22" s="57">
        <f t="shared" si="6"/>
        <v>98.290598290598282</v>
      </c>
      <c r="W22" s="31">
        <v>205</v>
      </c>
      <c r="X22" s="46">
        <v>225</v>
      </c>
      <c r="Y22" s="57">
        <f t="shared" si="7"/>
        <v>109.75609756097562</v>
      </c>
      <c r="Z22" s="31">
        <v>167</v>
      </c>
      <c r="AA22" s="46">
        <v>202</v>
      </c>
      <c r="AB22" s="57">
        <f t="shared" si="8"/>
        <v>120.95808383233533</v>
      </c>
      <c r="AC22" s="29"/>
      <c r="AD22" s="32"/>
    </row>
    <row r="23" spans="1:30" s="33" customFormat="1" ht="18" customHeight="1" x14ac:dyDescent="0.25">
      <c r="A23" s="52" t="s">
        <v>49</v>
      </c>
      <c r="B23" s="31">
        <v>535</v>
      </c>
      <c r="C23" s="31">
        <v>482</v>
      </c>
      <c r="D23" s="57">
        <f t="shared" si="0"/>
        <v>90.09345794392523</v>
      </c>
      <c r="E23" s="31">
        <v>283</v>
      </c>
      <c r="F23" s="31">
        <v>246</v>
      </c>
      <c r="G23" s="57">
        <f t="shared" si="1"/>
        <v>86.925795053003526</v>
      </c>
      <c r="H23" s="31">
        <v>10</v>
      </c>
      <c r="I23" s="31">
        <v>2</v>
      </c>
      <c r="J23" s="57">
        <f t="shared" si="2"/>
        <v>20</v>
      </c>
      <c r="K23" s="31">
        <v>0</v>
      </c>
      <c r="L23" s="31">
        <v>0</v>
      </c>
      <c r="M23" s="57">
        <f t="shared" si="3"/>
        <v>0</v>
      </c>
      <c r="N23" s="31">
        <v>0</v>
      </c>
      <c r="O23" s="31">
        <v>0</v>
      </c>
      <c r="P23" s="57">
        <f t="shared" si="4"/>
        <v>0</v>
      </c>
      <c r="Q23" s="31">
        <v>206</v>
      </c>
      <c r="R23" s="46">
        <v>34</v>
      </c>
      <c r="S23" s="57">
        <f t="shared" si="5"/>
        <v>16.50485436893204</v>
      </c>
      <c r="T23" s="31">
        <v>504</v>
      </c>
      <c r="U23" s="46">
        <v>469</v>
      </c>
      <c r="V23" s="57">
        <f t="shared" si="6"/>
        <v>93.055555555555557</v>
      </c>
      <c r="W23" s="31">
        <v>257</v>
      </c>
      <c r="X23" s="46">
        <v>233</v>
      </c>
      <c r="Y23" s="57">
        <f t="shared" si="7"/>
        <v>90.661478599221795</v>
      </c>
      <c r="Z23" s="31">
        <v>219</v>
      </c>
      <c r="AA23" s="46">
        <v>191</v>
      </c>
      <c r="AB23" s="57">
        <f t="shared" si="8"/>
        <v>87.214611872146122</v>
      </c>
      <c r="AC23" s="29"/>
      <c r="AD23" s="32"/>
    </row>
    <row r="24" spans="1:30" s="33" customFormat="1" ht="18" customHeight="1" x14ac:dyDescent="0.25">
      <c r="A24" s="52" t="s">
        <v>50</v>
      </c>
      <c r="B24" s="31">
        <v>664</v>
      </c>
      <c r="C24" s="31">
        <v>637</v>
      </c>
      <c r="D24" s="57">
        <f t="shared" si="0"/>
        <v>95.933734939759034</v>
      </c>
      <c r="E24" s="31">
        <v>257</v>
      </c>
      <c r="F24" s="31">
        <v>258</v>
      </c>
      <c r="G24" s="57">
        <f t="shared" si="1"/>
        <v>100.38910505836576</v>
      </c>
      <c r="H24" s="31">
        <v>12</v>
      </c>
      <c r="I24" s="31">
        <v>3</v>
      </c>
      <c r="J24" s="57">
        <f t="shared" si="2"/>
        <v>25</v>
      </c>
      <c r="K24" s="31">
        <v>0</v>
      </c>
      <c r="L24" s="31">
        <v>0</v>
      </c>
      <c r="M24" s="57">
        <f t="shared" si="3"/>
        <v>0</v>
      </c>
      <c r="N24" s="31">
        <v>0</v>
      </c>
      <c r="O24" s="31">
        <v>0</v>
      </c>
      <c r="P24" s="57">
        <f t="shared" si="4"/>
        <v>0</v>
      </c>
      <c r="Q24" s="31">
        <v>194</v>
      </c>
      <c r="R24" s="46">
        <v>60</v>
      </c>
      <c r="S24" s="57">
        <f t="shared" si="5"/>
        <v>30.927835051546392</v>
      </c>
      <c r="T24" s="31">
        <v>631</v>
      </c>
      <c r="U24" s="46">
        <v>619</v>
      </c>
      <c r="V24" s="57">
        <f t="shared" si="6"/>
        <v>98.098256735340726</v>
      </c>
      <c r="W24" s="31">
        <v>232</v>
      </c>
      <c r="X24" s="46">
        <v>240</v>
      </c>
      <c r="Y24" s="57">
        <f t="shared" si="7"/>
        <v>103.44827586206897</v>
      </c>
      <c r="Z24" s="31">
        <v>205</v>
      </c>
      <c r="AA24" s="46">
        <v>222</v>
      </c>
      <c r="AB24" s="57">
        <f t="shared" si="8"/>
        <v>108.29268292682927</v>
      </c>
      <c r="AC24" s="29"/>
      <c r="AD24" s="32"/>
    </row>
    <row r="25" spans="1:30" s="33" customFormat="1" ht="18" customHeight="1" x14ac:dyDescent="0.25">
      <c r="A25" s="53" t="s">
        <v>51</v>
      </c>
      <c r="B25" s="31">
        <v>777</v>
      </c>
      <c r="C25" s="31">
        <v>875</v>
      </c>
      <c r="D25" s="57">
        <f t="shared" si="0"/>
        <v>112.61261261261262</v>
      </c>
      <c r="E25" s="31">
        <v>333</v>
      </c>
      <c r="F25" s="31">
        <v>342</v>
      </c>
      <c r="G25" s="57">
        <f t="shared" si="1"/>
        <v>102.70270270270269</v>
      </c>
      <c r="H25" s="31">
        <v>23</v>
      </c>
      <c r="I25" s="31">
        <v>12</v>
      </c>
      <c r="J25" s="57">
        <f t="shared" si="2"/>
        <v>52.173913043478258</v>
      </c>
      <c r="K25" s="31">
        <v>2</v>
      </c>
      <c r="L25" s="31">
        <v>2</v>
      </c>
      <c r="M25" s="57">
        <f t="shared" si="3"/>
        <v>100</v>
      </c>
      <c r="N25" s="31">
        <v>0</v>
      </c>
      <c r="O25" s="31">
        <v>1</v>
      </c>
      <c r="P25" s="57">
        <f t="shared" si="4"/>
        <v>0</v>
      </c>
      <c r="Q25" s="31">
        <v>308</v>
      </c>
      <c r="R25" s="46">
        <v>222</v>
      </c>
      <c r="S25" s="57">
        <f t="shared" si="5"/>
        <v>72.077922077922068</v>
      </c>
      <c r="T25" s="31">
        <v>729</v>
      </c>
      <c r="U25" s="46">
        <v>841</v>
      </c>
      <c r="V25" s="57">
        <f t="shared" si="6"/>
        <v>115.36351165980795</v>
      </c>
      <c r="W25" s="31">
        <v>300</v>
      </c>
      <c r="X25" s="46">
        <v>317</v>
      </c>
      <c r="Y25" s="57">
        <f t="shared" si="7"/>
        <v>105.66666666666666</v>
      </c>
      <c r="Z25" s="31">
        <v>264</v>
      </c>
      <c r="AA25" s="46">
        <v>271</v>
      </c>
      <c r="AB25" s="57">
        <f t="shared" si="8"/>
        <v>102.65151515151516</v>
      </c>
      <c r="AC25" s="29"/>
      <c r="AD25" s="32"/>
    </row>
    <row r="26" spans="1:30" s="33" customFormat="1" ht="18" customHeight="1" x14ac:dyDescent="0.25">
      <c r="A26" s="52" t="s">
        <v>52</v>
      </c>
      <c r="B26" s="31">
        <v>2020</v>
      </c>
      <c r="C26" s="31">
        <v>2101</v>
      </c>
      <c r="D26" s="57">
        <f t="shared" si="0"/>
        <v>104.00990099009901</v>
      </c>
      <c r="E26" s="31">
        <v>136</v>
      </c>
      <c r="F26" s="31">
        <v>305</v>
      </c>
      <c r="G26" s="57">
        <f t="shared" si="1"/>
        <v>224.26470588235296</v>
      </c>
      <c r="H26" s="31">
        <v>80</v>
      </c>
      <c r="I26" s="31">
        <v>12</v>
      </c>
      <c r="J26" s="57">
        <f t="shared" si="2"/>
        <v>15</v>
      </c>
      <c r="K26" s="31">
        <v>2</v>
      </c>
      <c r="L26" s="31">
        <v>0</v>
      </c>
      <c r="M26" s="57">
        <f t="shared" si="3"/>
        <v>0</v>
      </c>
      <c r="N26" s="31">
        <v>1</v>
      </c>
      <c r="O26" s="31">
        <v>0</v>
      </c>
      <c r="P26" s="57">
        <f t="shared" si="4"/>
        <v>0</v>
      </c>
      <c r="Q26" s="31">
        <v>58</v>
      </c>
      <c r="R26" s="46">
        <v>66</v>
      </c>
      <c r="S26" s="57">
        <f t="shared" si="5"/>
        <v>113.79310344827587</v>
      </c>
      <c r="T26" s="31">
        <v>1967</v>
      </c>
      <c r="U26" s="46">
        <v>2058</v>
      </c>
      <c r="V26" s="57">
        <f t="shared" si="6"/>
        <v>104.62633451957295</v>
      </c>
      <c r="W26" s="31">
        <v>113</v>
      </c>
      <c r="X26" s="46">
        <v>266</v>
      </c>
      <c r="Y26" s="57">
        <f t="shared" si="7"/>
        <v>235.39823008849558</v>
      </c>
      <c r="Z26" s="31">
        <v>95</v>
      </c>
      <c r="AA26" s="46">
        <v>227</v>
      </c>
      <c r="AB26" s="57">
        <f t="shared" si="8"/>
        <v>238.94736842105263</v>
      </c>
      <c r="AC26" s="29"/>
      <c r="AD26" s="32"/>
    </row>
    <row r="27" spans="1:30" s="33" customFormat="1" ht="18" customHeight="1" x14ac:dyDescent="0.25">
      <c r="A27" s="52" t="s">
        <v>53</v>
      </c>
      <c r="B27" s="31">
        <v>1529</v>
      </c>
      <c r="C27" s="31">
        <v>1531</v>
      </c>
      <c r="D27" s="57">
        <f t="shared" si="0"/>
        <v>100.13080444735121</v>
      </c>
      <c r="E27" s="31">
        <v>303</v>
      </c>
      <c r="F27" s="31">
        <v>333</v>
      </c>
      <c r="G27" s="57">
        <f t="shared" si="1"/>
        <v>109.9009900990099</v>
      </c>
      <c r="H27" s="31">
        <v>28</v>
      </c>
      <c r="I27" s="31">
        <v>27</v>
      </c>
      <c r="J27" s="57">
        <f t="shared" si="2"/>
        <v>96.428571428571431</v>
      </c>
      <c r="K27" s="31">
        <v>1</v>
      </c>
      <c r="L27" s="31">
        <v>0</v>
      </c>
      <c r="M27" s="57">
        <f t="shared" si="3"/>
        <v>0</v>
      </c>
      <c r="N27" s="31">
        <v>8</v>
      </c>
      <c r="O27" s="31">
        <v>2</v>
      </c>
      <c r="P27" s="57">
        <f t="shared" si="4"/>
        <v>25</v>
      </c>
      <c r="Q27" s="31">
        <v>270</v>
      </c>
      <c r="R27" s="46">
        <v>302</v>
      </c>
      <c r="S27" s="57">
        <f t="shared" si="5"/>
        <v>111.85185185185185</v>
      </c>
      <c r="T27" s="31">
        <v>1487</v>
      </c>
      <c r="U27" s="46">
        <v>1483</v>
      </c>
      <c r="V27" s="57">
        <f t="shared" si="6"/>
        <v>99.731002017484869</v>
      </c>
      <c r="W27" s="31">
        <v>283</v>
      </c>
      <c r="X27" s="46">
        <v>305</v>
      </c>
      <c r="Y27" s="57">
        <f t="shared" si="7"/>
        <v>107.77385159010602</v>
      </c>
      <c r="Z27" s="31">
        <v>265</v>
      </c>
      <c r="AA27" s="46">
        <v>266</v>
      </c>
      <c r="AB27" s="57">
        <f t="shared" si="8"/>
        <v>100.37735849056604</v>
      </c>
      <c r="AC27" s="29"/>
      <c r="AD27" s="32"/>
    </row>
    <row r="28" spans="1:30" s="33" customFormat="1" ht="18" customHeight="1" x14ac:dyDescent="0.25">
      <c r="A28" s="54" t="s">
        <v>54</v>
      </c>
      <c r="B28" s="31">
        <v>1218</v>
      </c>
      <c r="C28" s="31">
        <v>1235</v>
      </c>
      <c r="D28" s="57">
        <f t="shared" si="0"/>
        <v>101.39573070607553</v>
      </c>
      <c r="E28" s="31">
        <v>317</v>
      </c>
      <c r="F28" s="31">
        <v>325</v>
      </c>
      <c r="G28" s="57">
        <f t="shared" si="1"/>
        <v>102.5236593059937</v>
      </c>
      <c r="H28" s="31">
        <v>51</v>
      </c>
      <c r="I28" s="31">
        <v>52</v>
      </c>
      <c r="J28" s="57">
        <f t="shared" si="2"/>
        <v>101.96078431372548</v>
      </c>
      <c r="K28" s="31">
        <v>1</v>
      </c>
      <c r="L28" s="31">
        <v>0</v>
      </c>
      <c r="M28" s="57">
        <f t="shared" si="3"/>
        <v>0</v>
      </c>
      <c r="N28" s="31">
        <v>3</v>
      </c>
      <c r="O28" s="31">
        <v>0</v>
      </c>
      <c r="P28" s="57">
        <f t="shared" si="4"/>
        <v>0</v>
      </c>
      <c r="Q28" s="31">
        <v>306</v>
      </c>
      <c r="R28" s="46">
        <v>309</v>
      </c>
      <c r="S28" s="57">
        <f t="shared" si="5"/>
        <v>100.98039215686273</v>
      </c>
      <c r="T28" s="31">
        <v>1153</v>
      </c>
      <c r="U28" s="46">
        <v>1160</v>
      </c>
      <c r="V28" s="57">
        <f t="shared" si="6"/>
        <v>100.60711188204682</v>
      </c>
      <c r="W28" s="31">
        <v>295</v>
      </c>
      <c r="X28" s="46">
        <v>302</v>
      </c>
      <c r="Y28" s="57">
        <f t="shared" si="7"/>
        <v>102.37288135593221</v>
      </c>
      <c r="Z28" s="31">
        <v>249</v>
      </c>
      <c r="AA28" s="46">
        <v>269</v>
      </c>
      <c r="AB28" s="57">
        <f t="shared" si="8"/>
        <v>108.03212851405624</v>
      </c>
      <c r="AC28" s="29"/>
      <c r="AD28" s="32"/>
    </row>
    <row r="29" spans="1:30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30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30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30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1:25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1:25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1:25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1:25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1:25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1:25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1:25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1:25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1:25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1:25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1:25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1:25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1:25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1:25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1:25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1:25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</sheetData>
  <mergeCells count="41">
    <mergeCell ref="B1:M1"/>
    <mergeCell ref="T4:T5"/>
    <mergeCell ref="U4:U5"/>
    <mergeCell ref="V4:V5"/>
    <mergeCell ref="W4:W5"/>
    <mergeCell ref="N4:N5"/>
    <mergeCell ref="O4:O5"/>
    <mergeCell ref="P4:P5"/>
    <mergeCell ref="Q4:Q5"/>
    <mergeCell ref="R4:R5"/>
    <mergeCell ref="S4:S5"/>
    <mergeCell ref="Q3:S3"/>
    <mergeCell ref="T3:V3"/>
    <mergeCell ref="W3:Y3"/>
    <mergeCell ref="Z3:AB3"/>
    <mergeCell ref="H4:H5"/>
    <mergeCell ref="I4:I5"/>
    <mergeCell ref="J4:J5"/>
    <mergeCell ref="K4:K5"/>
    <mergeCell ref="L4:L5"/>
    <mergeCell ref="Z4:Z5"/>
    <mergeCell ref="AA4:AA5"/>
    <mergeCell ref="AB4:AB5"/>
    <mergeCell ref="X4:X5"/>
    <mergeCell ref="Y4:Y5"/>
    <mergeCell ref="G4:G5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M4:M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4"/>
  <sheetViews>
    <sheetView view="pageBreakPreview" zoomScale="87" zoomScaleNormal="75" zoomScaleSheetLayoutView="87" workbookViewId="0">
      <pane xSplit="1" ySplit="6" topLeftCell="K7" activePane="bottomRight" state="frozen"/>
      <selection activeCell="A4" sqref="A4:A6"/>
      <selection pane="topRight" activeCell="A4" sqref="A4:A6"/>
      <selection pane="bottomLeft" activeCell="A4" sqref="A4:A6"/>
      <selection pane="bottomRight" activeCell="T12" sqref="T12"/>
    </sheetView>
  </sheetViews>
  <sheetFormatPr defaultRowHeight="14.25" x14ac:dyDescent="0.2"/>
  <cols>
    <col min="1" max="1" width="29.140625" style="37" customWidth="1"/>
    <col min="2" max="2" width="9" style="37" customWidth="1"/>
    <col min="3" max="3" width="8.7109375" style="37" customWidth="1"/>
    <col min="4" max="4" width="8.28515625" style="37" customWidth="1"/>
    <col min="5" max="5" width="8.7109375" style="37" customWidth="1"/>
    <col min="6" max="6" width="9.28515625" style="37" customWidth="1"/>
    <col min="7" max="7" width="7.42578125" style="37" customWidth="1"/>
    <col min="8" max="8" width="7.7109375" style="37" customWidth="1"/>
    <col min="9" max="9" width="7.5703125" style="37" customWidth="1"/>
    <col min="10" max="10" width="7.42578125" style="37" customWidth="1"/>
    <col min="11" max="11" width="7.28515625" style="37" customWidth="1"/>
    <col min="12" max="12" width="7.5703125" style="37" customWidth="1"/>
    <col min="13" max="13" width="9" style="37" customWidth="1"/>
    <col min="14" max="15" width="7.7109375" style="37" customWidth="1"/>
    <col min="16" max="16" width="8.140625" style="37" customWidth="1"/>
    <col min="17" max="17" width="8" style="37" customWidth="1"/>
    <col min="18" max="18" width="8.28515625" style="37" customWidth="1"/>
    <col min="19" max="19" width="8.140625" style="37" customWidth="1"/>
    <col min="20" max="20" width="8" style="37" customWidth="1"/>
    <col min="21" max="21" width="7.85546875" style="37" customWidth="1"/>
    <col min="22" max="22" width="8.140625" style="37" customWidth="1"/>
    <col min="23" max="23" width="8.28515625" style="37" customWidth="1"/>
    <col min="24" max="24" width="8.42578125" style="37" customWidth="1"/>
    <col min="25" max="25" width="7.5703125" style="37" customWidth="1"/>
    <col min="26" max="26" width="8.42578125" style="37" customWidth="1"/>
    <col min="27" max="27" width="8" style="37" customWidth="1"/>
    <col min="28" max="16384" width="9.140625" style="37"/>
  </cols>
  <sheetData>
    <row r="1" spans="1:32" s="22" customFormat="1" ht="60.75" customHeight="1" x14ac:dyDescent="0.35">
      <c r="B1" s="81" t="s">
        <v>31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21"/>
      <c r="O1" s="21"/>
      <c r="P1" s="21"/>
      <c r="Q1" s="21"/>
      <c r="R1" s="21"/>
      <c r="S1" s="21"/>
      <c r="T1" s="21"/>
      <c r="U1" s="21"/>
      <c r="V1" s="21"/>
      <c r="W1" s="21"/>
      <c r="X1" s="87"/>
      <c r="Y1" s="87"/>
      <c r="Z1" s="41"/>
      <c r="AB1" s="47" t="s">
        <v>14</v>
      </c>
    </row>
    <row r="2" spans="1:32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7</v>
      </c>
      <c r="N2" s="45"/>
      <c r="O2" s="23"/>
      <c r="P2" s="23"/>
      <c r="Q2" s="24"/>
      <c r="R2" s="24"/>
      <c r="S2" s="24"/>
      <c r="T2" s="24"/>
      <c r="U2" s="24"/>
      <c r="V2" s="24"/>
      <c r="X2" s="82"/>
      <c r="Y2" s="82"/>
      <c r="Z2" s="91" t="s">
        <v>7</v>
      </c>
      <c r="AA2" s="91"/>
    </row>
    <row r="3" spans="1:32" s="26" customFormat="1" ht="67.5" customHeight="1" x14ac:dyDescent="0.25">
      <c r="A3" s="83"/>
      <c r="B3" s="84" t="s">
        <v>21</v>
      </c>
      <c r="C3" s="84"/>
      <c r="D3" s="84"/>
      <c r="E3" s="84" t="s">
        <v>22</v>
      </c>
      <c r="F3" s="84"/>
      <c r="G3" s="84"/>
      <c r="H3" s="84" t="s">
        <v>73</v>
      </c>
      <c r="I3" s="84"/>
      <c r="J3" s="84"/>
      <c r="K3" s="84" t="s">
        <v>9</v>
      </c>
      <c r="L3" s="84"/>
      <c r="M3" s="84"/>
      <c r="N3" s="84" t="s">
        <v>10</v>
      </c>
      <c r="O3" s="84"/>
      <c r="P3" s="84"/>
      <c r="Q3" s="88" t="s">
        <v>8</v>
      </c>
      <c r="R3" s="89"/>
      <c r="S3" s="90"/>
      <c r="T3" s="84" t="s">
        <v>16</v>
      </c>
      <c r="U3" s="84"/>
      <c r="V3" s="84"/>
      <c r="W3" s="84" t="s">
        <v>11</v>
      </c>
      <c r="X3" s="84"/>
      <c r="Y3" s="84"/>
      <c r="Z3" s="84" t="s">
        <v>12</v>
      </c>
      <c r="AA3" s="84"/>
      <c r="AB3" s="84"/>
    </row>
    <row r="4" spans="1:32" s="27" customFormat="1" ht="19.5" customHeight="1" x14ac:dyDescent="0.25">
      <c r="A4" s="83"/>
      <c r="B4" s="85" t="s">
        <v>15</v>
      </c>
      <c r="C4" s="85" t="s">
        <v>32</v>
      </c>
      <c r="D4" s="86" t="s">
        <v>2</v>
      </c>
      <c r="E4" s="85" t="s">
        <v>15</v>
      </c>
      <c r="F4" s="85" t="s">
        <v>32</v>
      </c>
      <c r="G4" s="86" t="s">
        <v>2</v>
      </c>
      <c r="H4" s="85" t="s">
        <v>15</v>
      </c>
      <c r="I4" s="85" t="s">
        <v>32</v>
      </c>
      <c r="J4" s="86" t="s">
        <v>2</v>
      </c>
      <c r="K4" s="85" t="s">
        <v>15</v>
      </c>
      <c r="L4" s="85" t="s">
        <v>32</v>
      </c>
      <c r="M4" s="86" t="s">
        <v>2</v>
      </c>
      <c r="N4" s="85" t="s">
        <v>15</v>
      </c>
      <c r="O4" s="85" t="s">
        <v>32</v>
      </c>
      <c r="P4" s="86" t="s">
        <v>2</v>
      </c>
      <c r="Q4" s="85" t="s">
        <v>15</v>
      </c>
      <c r="R4" s="85" t="s">
        <v>32</v>
      </c>
      <c r="S4" s="86" t="s">
        <v>2</v>
      </c>
      <c r="T4" s="85" t="s">
        <v>15</v>
      </c>
      <c r="U4" s="85" t="s">
        <v>32</v>
      </c>
      <c r="V4" s="86" t="s">
        <v>2</v>
      </c>
      <c r="W4" s="85" t="s">
        <v>15</v>
      </c>
      <c r="X4" s="85" t="s">
        <v>32</v>
      </c>
      <c r="Y4" s="86" t="s">
        <v>2</v>
      </c>
      <c r="Z4" s="85" t="s">
        <v>15</v>
      </c>
      <c r="AA4" s="85" t="s">
        <v>32</v>
      </c>
      <c r="AB4" s="86" t="s">
        <v>2</v>
      </c>
    </row>
    <row r="5" spans="1:32" s="27" customFormat="1" ht="15.75" customHeight="1" x14ac:dyDescent="0.25">
      <c r="A5" s="83"/>
      <c r="B5" s="85"/>
      <c r="C5" s="85"/>
      <c r="D5" s="86"/>
      <c r="E5" s="85"/>
      <c r="F5" s="85"/>
      <c r="G5" s="86"/>
      <c r="H5" s="85"/>
      <c r="I5" s="85"/>
      <c r="J5" s="86"/>
      <c r="K5" s="85"/>
      <c r="L5" s="85"/>
      <c r="M5" s="86"/>
      <c r="N5" s="85"/>
      <c r="O5" s="85"/>
      <c r="P5" s="86"/>
      <c r="Q5" s="85"/>
      <c r="R5" s="85"/>
      <c r="S5" s="86"/>
      <c r="T5" s="85"/>
      <c r="U5" s="85"/>
      <c r="V5" s="86"/>
      <c r="W5" s="85"/>
      <c r="X5" s="85"/>
      <c r="Y5" s="86"/>
      <c r="Z5" s="85"/>
      <c r="AA5" s="85"/>
      <c r="AB5" s="86"/>
    </row>
    <row r="6" spans="1:32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19</v>
      </c>
      <c r="U6" s="43">
        <v>20</v>
      </c>
      <c r="V6" s="43">
        <v>21</v>
      </c>
      <c r="W6" s="43">
        <v>22</v>
      </c>
      <c r="X6" s="43">
        <v>23</v>
      </c>
      <c r="Y6" s="43">
        <v>24</v>
      </c>
      <c r="Z6" s="43">
        <v>25</v>
      </c>
      <c r="AA6" s="43">
        <v>26</v>
      </c>
      <c r="AB6" s="43">
        <v>27</v>
      </c>
    </row>
    <row r="7" spans="1:32" s="30" customFormat="1" ht="18" customHeight="1" x14ac:dyDescent="0.25">
      <c r="A7" s="50" t="s">
        <v>33</v>
      </c>
      <c r="B7" s="28">
        <f>SUM(B8:B28)</f>
        <v>9700</v>
      </c>
      <c r="C7" s="28">
        <f>SUM(C8:C28)</f>
        <v>8092</v>
      </c>
      <c r="D7" s="56">
        <f>IF(B7=0,0,C7/B7)*100</f>
        <v>83.422680412371136</v>
      </c>
      <c r="E7" s="28">
        <f>SUM(E8:E28)</f>
        <v>3055</v>
      </c>
      <c r="F7" s="28">
        <f>SUM(F8:F28)</f>
        <v>2621</v>
      </c>
      <c r="G7" s="56">
        <f>IF(E7=0,0,F7/E7)*100</f>
        <v>85.793780687397714</v>
      </c>
      <c r="H7" s="28">
        <f>SUM(H8:H28)</f>
        <v>131</v>
      </c>
      <c r="I7" s="28">
        <f>SUM(I8:I28)</f>
        <v>77</v>
      </c>
      <c r="J7" s="56">
        <f>IF(H7=0,0,I7/H7)*100</f>
        <v>58.778625954198475</v>
      </c>
      <c r="K7" s="28">
        <f>SUM(K8:K28)</f>
        <v>25</v>
      </c>
      <c r="L7" s="28">
        <f>SUM(L8:L28)</f>
        <v>5</v>
      </c>
      <c r="M7" s="56">
        <f>IF(K7=0,0,L7/K7)*100</f>
        <v>20</v>
      </c>
      <c r="N7" s="28">
        <f>SUM(N8:N28)</f>
        <v>31</v>
      </c>
      <c r="O7" s="28">
        <f>SUM(O8:O28)</f>
        <v>5</v>
      </c>
      <c r="P7" s="56">
        <f>IF(N7=0,0,O7/N7)*100</f>
        <v>16.129032258064516</v>
      </c>
      <c r="Q7" s="28">
        <f>SUM(Q8:Q28)</f>
        <v>1972</v>
      </c>
      <c r="R7" s="28">
        <f>SUM(R8:R28)</f>
        <v>1035</v>
      </c>
      <c r="S7" s="56">
        <f>IF(Q7=0,0,R7/Q7)*100</f>
        <v>52.484787018255574</v>
      </c>
      <c r="T7" s="28">
        <f>SUM(T8:T28)</f>
        <v>9232</v>
      </c>
      <c r="U7" s="28">
        <f>SUM(U8:U28)</f>
        <v>7754</v>
      </c>
      <c r="V7" s="56">
        <f>IF(T7=0,0,U7/T7)*100</f>
        <v>83.990467937608315</v>
      </c>
      <c r="W7" s="28">
        <f>SUM(W8:W28)</f>
        <v>2639</v>
      </c>
      <c r="X7" s="28">
        <f>SUM(X8:X28)</f>
        <v>2322</v>
      </c>
      <c r="Y7" s="56">
        <f>IF(W7=0,0,X7/W7)*100</f>
        <v>87.98787419477074</v>
      </c>
      <c r="Z7" s="28">
        <f>SUM(Z8:Z28)</f>
        <v>2266</v>
      </c>
      <c r="AA7" s="28">
        <f>SUM(AA8:AA28)</f>
        <v>1967</v>
      </c>
      <c r="AB7" s="56">
        <f>IF(Z7=0,0,AA7/Z7)*100</f>
        <v>86.804942630185337</v>
      </c>
      <c r="AC7" s="29"/>
      <c r="AF7" s="33"/>
    </row>
    <row r="8" spans="1:32" s="33" customFormat="1" ht="18" customHeight="1" x14ac:dyDescent="0.25">
      <c r="A8" s="51" t="s">
        <v>34</v>
      </c>
      <c r="B8" s="31">
        <v>430</v>
      </c>
      <c r="C8" s="31">
        <v>336</v>
      </c>
      <c r="D8" s="57">
        <f t="shared" ref="D8:D28" si="0">IF(B8=0,0,C8/B8)*100</f>
        <v>78.139534883720927</v>
      </c>
      <c r="E8" s="31">
        <v>141</v>
      </c>
      <c r="F8" s="31">
        <v>92</v>
      </c>
      <c r="G8" s="57">
        <f t="shared" ref="G8:G28" si="1">IF(E8=0,0,F8/E8)*100</f>
        <v>65.248226950354621</v>
      </c>
      <c r="H8" s="31">
        <v>6</v>
      </c>
      <c r="I8" s="31">
        <v>3</v>
      </c>
      <c r="J8" s="57">
        <f t="shared" ref="J8:J28" si="2">IF(H8=0,0,I8/H8)*100</f>
        <v>50</v>
      </c>
      <c r="K8" s="31">
        <v>1</v>
      </c>
      <c r="L8" s="31">
        <v>1</v>
      </c>
      <c r="M8" s="57">
        <f t="shared" ref="M8:M28" si="3">IF(K8=0,0,L8/K8)*100</f>
        <v>100</v>
      </c>
      <c r="N8" s="31">
        <v>5</v>
      </c>
      <c r="O8" s="31">
        <v>0</v>
      </c>
      <c r="P8" s="57">
        <f t="shared" ref="P8:P28" si="4">IF(N8=0,0,O8/N8)*100</f>
        <v>0</v>
      </c>
      <c r="Q8" s="31">
        <v>121</v>
      </c>
      <c r="R8" s="46">
        <v>50</v>
      </c>
      <c r="S8" s="57">
        <f t="shared" ref="S8:S28" si="5">IF(Q8=0,0,R8/Q8)*100</f>
        <v>41.32231404958678</v>
      </c>
      <c r="T8" s="31">
        <v>409</v>
      </c>
      <c r="U8" s="46">
        <v>327</v>
      </c>
      <c r="V8" s="57">
        <f t="shared" ref="V8:V28" si="6">IF(T8=0,0,U8/T8)*100</f>
        <v>79.951100244498775</v>
      </c>
      <c r="W8" s="31">
        <v>121</v>
      </c>
      <c r="X8" s="46">
        <v>85</v>
      </c>
      <c r="Y8" s="57">
        <f t="shared" ref="Y8:Y28" si="7">IF(W8=0,0,X8/W8)*100</f>
        <v>70.247933884297524</v>
      </c>
      <c r="Z8" s="31">
        <v>116</v>
      </c>
      <c r="AA8" s="46">
        <v>81</v>
      </c>
      <c r="AB8" s="57">
        <f t="shared" ref="AB8:AB28" si="8">IF(Z8=0,0,AA8/Z8)*100</f>
        <v>69.827586206896555</v>
      </c>
      <c r="AC8" s="29"/>
      <c r="AD8" s="32"/>
    </row>
    <row r="9" spans="1:32" s="34" customFormat="1" ht="18" customHeight="1" x14ac:dyDescent="0.25">
      <c r="A9" s="52" t="s">
        <v>35</v>
      </c>
      <c r="B9" s="31">
        <v>409</v>
      </c>
      <c r="C9" s="31">
        <v>333</v>
      </c>
      <c r="D9" s="57">
        <f t="shared" si="0"/>
        <v>81.41809290953546</v>
      </c>
      <c r="E9" s="31">
        <v>83</v>
      </c>
      <c r="F9" s="31">
        <v>64</v>
      </c>
      <c r="G9" s="57">
        <f t="shared" si="1"/>
        <v>77.108433734939766</v>
      </c>
      <c r="H9" s="31">
        <v>2</v>
      </c>
      <c r="I9" s="31">
        <v>2</v>
      </c>
      <c r="J9" s="57">
        <f t="shared" si="2"/>
        <v>100</v>
      </c>
      <c r="K9" s="31">
        <v>1</v>
      </c>
      <c r="L9" s="31">
        <v>0</v>
      </c>
      <c r="M9" s="57">
        <f t="shared" si="3"/>
        <v>0</v>
      </c>
      <c r="N9" s="31">
        <v>0</v>
      </c>
      <c r="O9" s="31">
        <v>0</v>
      </c>
      <c r="P9" s="57">
        <f t="shared" si="4"/>
        <v>0</v>
      </c>
      <c r="Q9" s="31">
        <v>44</v>
      </c>
      <c r="R9" s="46">
        <v>21</v>
      </c>
      <c r="S9" s="57">
        <f t="shared" si="5"/>
        <v>47.727272727272727</v>
      </c>
      <c r="T9" s="31">
        <v>396</v>
      </c>
      <c r="U9" s="46">
        <v>329</v>
      </c>
      <c r="V9" s="57">
        <f t="shared" si="6"/>
        <v>83.080808080808083</v>
      </c>
      <c r="W9" s="31">
        <v>70</v>
      </c>
      <c r="X9" s="46">
        <v>60</v>
      </c>
      <c r="Y9" s="57">
        <f t="shared" si="7"/>
        <v>85.714285714285708</v>
      </c>
      <c r="Z9" s="31">
        <v>65</v>
      </c>
      <c r="AA9" s="46">
        <v>56</v>
      </c>
      <c r="AB9" s="57">
        <f t="shared" si="8"/>
        <v>86.15384615384616</v>
      </c>
      <c r="AC9" s="29"/>
      <c r="AD9" s="32"/>
    </row>
    <row r="10" spans="1:32" s="33" customFormat="1" ht="18" customHeight="1" x14ac:dyDescent="0.25">
      <c r="A10" s="52" t="s">
        <v>36</v>
      </c>
      <c r="B10" s="31">
        <v>228</v>
      </c>
      <c r="C10" s="31">
        <v>139</v>
      </c>
      <c r="D10" s="57">
        <f t="shared" si="0"/>
        <v>60.964912280701753</v>
      </c>
      <c r="E10" s="31">
        <v>106</v>
      </c>
      <c r="F10" s="31">
        <v>37</v>
      </c>
      <c r="G10" s="57">
        <f t="shared" si="1"/>
        <v>34.905660377358487</v>
      </c>
      <c r="H10" s="31">
        <v>3</v>
      </c>
      <c r="I10" s="31">
        <v>0</v>
      </c>
      <c r="J10" s="57">
        <f t="shared" si="2"/>
        <v>0</v>
      </c>
      <c r="K10" s="31">
        <v>1</v>
      </c>
      <c r="L10" s="31">
        <v>0</v>
      </c>
      <c r="M10" s="57">
        <f t="shared" si="3"/>
        <v>0</v>
      </c>
      <c r="N10" s="31">
        <v>0</v>
      </c>
      <c r="O10" s="31">
        <v>0</v>
      </c>
      <c r="P10" s="57">
        <f t="shared" si="4"/>
        <v>0</v>
      </c>
      <c r="Q10" s="31">
        <v>86</v>
      </c>
      <c r="R10" s="46">
        <v>14</v>
      </c>
      <c r="S10" s="57">
        <f t="shared" si="5"/>
        <v>16.279069767441861</v>
      </c>
      <c r="T10" s="31">
        <v>214</v>
      </c>
      <c r="U10" s="46">
        <v>135</v>
      </c>
      <c r="V10" s="57">
        <f t="shared" si="6"/>
        <v>63.084112149532714</v>
      </c>
      <c r="W10" s="31">
        <v>92</v>
      </c>
      <c r="X10" s="46">
        <v>33</v>
      </c>
      <c r="Y10" s="57">
        <f t="shared" si="7"/>
        <v>35.869565217391305</v>
      </c>
      <c r="Z10" s="31">
        <v>74</v>
      </c>
      <c r="AA10" s="46">
        <v>25</v>
      </c>
      <c r="AB10" s="57">
        <f t="shared" si="8"/>
        <v>33.783783783783782</v>
      </c>
      <c r="AC10" s="29"/>
      <c r="AD10" s="32"/>
    </row>
    <row r="11" spans="1:32" s="33" customFormat="1" ht="18" customHeight="1" x14ac:dyDescent="0.25">
      <c r="A11" s="52" t="s">
        <v>37</v>
      </c>
      <c r="B11" s="31">
        <v>287</v>
      </c>
      <c r="C11" s="31">
        <v>205</v>
      </c>
      <c r="D11" s="57">
        <f t="shared" si="0"/>
        <v>71.428571428571431</v>
      </c>
      <c r="E11" s="31">
        <v>139</v>
      </c>
      <c r="F11" s="31">
        <v>90</v>
      </c>
      <c r="G11" s="57">
        <f t="shared" si="1"/>
        <v>64.748201438848923</v>
      </c>
      <c r="H11" s="31">
        <v>8</v>
      </c>
      <c r="I11" s="31">
        <v>3</v>
      </c>
      <c r="J11" s="57">
        <f t="shared" si="2"/>
        <v>37.5</v>
      </c>
      <c r="K11" s="31">
        <v>1</v>
      </c>
      <c r="L11" s="31">
        <v>0</v>
      </c>
      <c r="M11" s="57">
        <f t="shared" si="3"/>
        <v>0</v>
      </c>
      <c r="N11" s="31">
        <v>0</v>
      </c>
      <c r="O11" s="31">
        <v>0</v>
      </c>
      <c r="P11" s="57">
        <f t="shared" si="4"/>
        <v>0</v>
      </c>
      <c r="Q11" s="31">
        <v>89</v>
      </c>
      <c r="R11" s="46">
        <v>50</v>
      </c>
      <c r="S11" s="57">
        <f t="shared" si="5"/>
        <v>56.17977528089888</v>
      </c>
      <c r="T11" s="31">
        <v>259</v>
      </c>
      <c r="U11" s="46">
        <v>193</v>
      </c>
      <c r="V11" s="57">
        <f t="shared" si="6"/>
        <v>74.517374517374506</v>
      </c>
      <c r="W11" s="31">
        <v>112</v>
      </c>
      <c r="X11" s="46">
        <v>79</v>
      </c>
      <c r="Y11" s="57">
        <f t="shared" si="7"/>
        <v>70.535714285714292</v>
      </c>
      <c r="Z11" s="31">
        <v>77</v>
      </c>
      <c r="AA11" s="46">
        <v>53</v>
      </c>
      <c r="AB11" s="57">
        <f t="shared" si="8"/>
        <v>68.831168831168839</v>
      </c>
      <c r="AC11" s="29"/>
      <c r="AD11" s="32"/>
    </row>
    <row r="12" spans="1:32" s="33" customFormat="1" ht="18" customHeight="1" x14ac:dyDescent="0.25">
      <c r="A12" s="52" t="s">
        <v>38</v>
      </c>
      <c r="B12" s="31">
        <v>267</v>
      </c>
      <c r="C12" s="31">
        <v>202</v>
      </c>
      <c r="D12" s="57">
        <f t="shared" si="0"/>
        <v>75.655430711610478</v>
      </c>
      <c r="E12" s="31">
        <v>90</v>
      </c>
      <c r="F12" s="31">
        <v>53</v>
      </c>
      <c r="G12" s="57">
        <f t="shared" si="1"/>
        <v>58.888888888888893</v>
      </c>
      <c r="H12" s="31">
        <v>1</v>
      </c>
      <c r="I12" s="31">
        <v>2</v>
      </c>
      <c r="J12" s="57">
        <f t="shared" si="2"/>
        <v>200</v>
      </c>
      <c r="K12" s="31">
        <v>0</v>
      </c>
      <c r="L12" s="31">
        <v>0</v>
      </c>
      <c r="M12" s="57">
        <f t="shared" si="3"/>
        <v>0</v>
      </c>
      <c r="N12" s="31">
        <v>0</v>
      </c>
      <c r="O12" s="31">
        <v>0</v>
      </c>
      <c r="P12" s="57">
        <f t="shared" si="4"/>
        <v>0</v>
      </c>
      <c r="Q12" s="31">
        <v>46</v>
      </c>
      <c r="R12" s="46">
        <v>16</v>
      </c>
      <c r="S12" s="57">
        <f t="shared" si="5"/>
        <v>34.782608695652172</v>
      </c>
      <c r="T12" s="31">
        <v>257</v>
      </c>
      <c r="U12" s="46">
        <v>195</v>
      </c>
      <c r="V12" s="57">
        <f t="shared" si="6"/>
        <v>75.875486381322958</v>
      </c>
      <c r="W12" s="31">
        <v>82</v>
      </c>
      <c r="X12" s="46">
        <v>46</v>
      </c>
      <c r="Y12" s="57">
        <f t="shared" si="7"/>
        <v>56.09756097560976</v>
      </c>
      <c r="Z12" s="31">
        <v>79</v>
      </c>
      <c r="AA12" s="46">
        <v>42</v>
      </c>
      <c r="AB12" s="57">
        <f t="shared" si="8"/>
        <v>53.164556962025308</v>
      </c>
      <c r="AC12" s="29"/>
      <c r="AD12" s="32"/>
    </row>
    <row r="13" spans="1:32" s="33" customFormat="1" ht="18" customHeight="1" x14ac:dyDescent="0.25">
      <c r="A13" s="52" t="s">
        <v>39</v>
      </c>
      <c r="B13" s="31">
        <v>317</v>
      </c>
      <c r="C13" s="31">
        <v>205</v>
      </c>
      <c r="D13" s="57">
        <f t="shared" si="0"/>
        <v>64.66876971608832</v>
      </c>
      <c r="E13" s="31">
        <v>134</v>
      </c>
      <c r="F13" s="31">
        <v>53</v>
      </c>
      <c r="G13" s="57">
        <f t="shared" si="1"/>
        <v>39.552238805970148</v>
      </c>
      <c r="H13" s="31">
        <v>4</v>
      </c>
      <c r="I13" s="31">
        <v>2</v>
      </c>
      <c r="J13" s="57">
        <f t="shared" si="2"/>
        <v>50</v>
      </c>
      <c r="K13" s="31">
        <v>0</v>
      </c>
      <c r="L13" s="31">
        <v>0</v>
      </c>
      <c r="M13" s="57">
        <f t="shared" si="3"/>
        <v>0</v>
      </c>
      <c r="N13" s="31">
        <v>0</v>
      </c>
      <c r="O13" s="31">
        <v>0</v>
      </c>
      <c r="P13" s="57">
        <f t="shared" si="4"/>
        <v>0</v>
      </c>
      <c r="Q13" s="31">
        <v>49</v>
      </c>
      <c r="R13" s="46">
        <v>23</v>
      </c>
      <c r="S13" s="57">
        <f t="shared" si="5"/>
        <v>46.938775510204081</v>
      </c>
      <c r="T13" s="31">
        <v>292</v>
      </c>
      <c r="U13" s="46">
        <v>197</v>
      </c>
      <c r="V13" s="57">
        <f t="shared" si="6"/>
        <v>67.465753424657535</v>
      </c>
      <c r="W13" s="31">
        <v>112</v>
      </c>
      <c r="X13" s="46">
        <v>47</v>
      </c>
      <c r="Y13" s="57">
        <f t="shared" si="7"/>
        <v>41.964285714285715</v>
      </c>
      <c r="Z13" s="31">
        <v>90</v>
      </c>
      <c r="AA13" s="46">
        <v>35</v>
      </c>
      <c r="AB13" s="57">
        <f t="shared" si="8"/>
        <v>38.888888888888893</v>
      </c>
      <c r="AC13" s="29"/>
      <c r="AD13" s="32"/>
    </row>
    <row r="14" spans="1:32" s="33" customFormat="1" ht="18" customHeight="1" x14ac:dyDescent="0.25">
      <c r="A14" s="52" t="s">
        <v>40</v>
      </c>
      <c r="B14" s="31">
        <v>57</v>
      </c>
      <c r="C14" s="31">
        <v>49</v>
      </c>
      <c r="D14" s="57">
        <f t="shared" si="0"/>
        <v>85.964912280701753</v>
      </c>
      <c r="E14" s="31">
        <v>24</v>
      </c>
      <c r="F14" s="31">
        <v>24</v>
      </c>
      <c r="G14" s="57">
        <f t="shared" si="1"/>
        <v>100</v>
      </c>
      <c r="H14" s="31">
        <v>2</v>
      </c>
      <c r="I14" s="31">
        <v>0</v>
      </c>
      <c r="J14" s="57">
        <f t="shared" si="2"/>
        <v>0</v>
      </c>
      <c r="K14" s="31">
        <v>0</v>
      </c>
      <c r="L14" s="31">
        <v>0</v>
      </c>
      <c r="M14" s="57">
        <f t="shared" si="3"/>
        <v>0</v>
      </c>
      <c r="N14" s="31">
        <v>0</v>
      </c>
      <c r="O14" s="31">
        <v>0</v>
      </c>
      <c r="P14" s="57">
        <f t="shared" si="4"/>
        <v>0</v>
      </c>
      <c r="Q14" s="31">
        <v>11</v>
      </c>
      <c r="R14" s="46">
        <v>6</v>
      </c>
      <c r="S14" s="57">
        <f t="shared" si="5"/>
        <v>54.54545454545454</v>
      </c>
      <c r="T14" s="31">
        <v>51</v>
      </c>
      <c r="U14" s="46">
        <v>49</v>
      </c>
      <c r="V14" s="57">
        <f t="shared" si="6"/>
        <v>96.078431372549019</v>
      </c>
      <c r="W14" s="31">
        <v>20</v>
      </c>
      <c r="X14" s="46">
        <v>24</v>
      </c>
      <c r="Y14" s="57">
        <f t="shared" si="7"/>
        <v>120</v>
      </c>
      <c r="Z14" s="31">
        <v>15</v>
      </c>
      <c r="AA14" s="46">
        <v>21</v>
      </c>
      <c r="AB14" s="57">
        <f t="shared" si="8"/>
        <v>140</v>
      </c>
      <c r="AC14" s="29"/>
      <c r="AD14" s="32"/>
    </row>
    <row r="15" spans="1:32" s="33" customFormat="1" ht="18" customHeight="1" x14ac:dyDescent="0.25">
      <c r="A15" s="52" t="s">
        <v>41</v>
      </c>
      <c r="B15" s="31">
        <v>290</v>
      </c>
      <c r="C15" s="31">
        <v>226</v>
      </c>
      <c r="D15" s="57">
        <f t="shared" si="0"/>
        <v>77.931034482758619</v>
      </c>
      <c r="E15" s="31">
        <v>69</v>
      </c>
      <c r="F15" s="31">
        <v>36</v>
      </c>
      <c r="G15" s="57">
        <f t="shared" si="1"/>
        <v>52.173913043478258</v>
      </c>
      <c r="H15" s="31">
        <v>3</v>
      </c>
      <c r="I15" s="31">
        <v>2</v>
      </c>
      <c r="J15" s="57">
        <f t="shared" si="2"/>
        <v>66.666666666666657</v>
      </c>
      <c r="K15" s="31">
        <v>1</v>
      </c>
      <c r="L15" s="31">
        <v>0</v>
      </c>
      <c r="M15" s="57">
        <f t="shared" si="3"/>
        <v>0</v>
      </c>
      <c r="N15" s="31">
        <v>0</v>
      </c>
      <c r="O15" s="31">
        <v>0</v>
      </c>
      <c r="P15" s="57">
        <f t="shared" si="4"/>
        <v>0</v>
      </c>
      <c r="Q15" s="31">
        <v>33</v>
      </c>
      <c r="R15" s="46">
        <v>13</v>
      </c>
      <c r="S15" s="57">
        <f t="shared" si="5"/>
        <v>39.393939393939391</v>
      </c>
      <c r="T15" s="31">
        <v>277</v>
      </c>
      <c r="U15" s="46">
        <v>220</v>
      </c>
      <c r="V15" s="57">
        <f t="shared" si="6"/>
        <v>79.422382671480136</v>
      </c>
      <c r="W15" s="31">
        <v>56</v>
      </c>
      <c r="X15" s="46">
        <v>31</v>
      </c>
      <c r="Y15" s="57">
        <f t="shared" si="7"/>
        <v>55.357142857142861</v>
      </c>
      <c r="Z15" s="31">
        <v>50</v>
      </c>
      <c r="AA15" s="46">
        <v>23</v>
      </c>
      <c r="AB15" s="57">
        <f t="shared" si="8"/>
        <v>46</v>
      </c>
      <c r="AC15" s="29"/>
      <c r="AD15" s="32"/>
    </row>
    <row r="16" spans="1:32" s="33" customFormat="1" ht="18" customHeight="1" x14ac:dyDescent="0.25">
      <c r="A16" s="52" t="s">
        <v>42</v>
      </c>
      <c r="B16" s="31">
        <v>223</v>
      </c>
      <c r="C16" s="31">
        <v>164</v>
      </c>
      <c r="D16" s="57">
        <f t="shared" si="0"/>
        <v>73.542600896860989</v>
      </c>
      <c r="E16" s="31">
        <v>87</v>
      </c>
      <c r="F16" s="31">
        <v>51</v>
      </c>
      <c r="G16" s="57">
        <f t="shared" si="1"/>
        <v>58.620689655172406</v>
      </c>
      <c r="H16" s="31">
        <v>6</v>
      </c>
      <c r="I16" s="31">
        <v>0</v>
      </c>
      <c r="J16" s="57">
        <f t="shared" si="2"/>
        <v>0</v>
      </c>
      <c r="K16" s="31">
        <v>2</v>
      </c>
      <c r="L16" s="31">
        <v>0</v>
      </c>
      <c r="M16" s="57">
        <f t="shared" si="3"/>
        <v>0</v>
      </c>
      <c r="N16" s="31">
        <v>0</v>
      </c>
      <c r="O16" s="31">
        <v>0</v>
      </c>
      <c r="P16" s="57">
        <f t="shared" si="4"/>
        <v>0</v>
      </c>
      <c r="Q16" s="31">
        <v>60</v>
      </c>
      <c r="R16" s="46">
        <v>32</v>
      </c>
      <c r="S16" s="57">
        <f t="shared" si="5"/>
        <v>53.333333333333336</v>
      </c>
      <c r="T16" s="31">
        <v>211</v>
      </c>
      <c r="U16" s="46">
        <v>157</v>
      </c>
      <c r="V16" s="57">
        <f t="shared" si="6"/>
        <v>74.407582938388629</v>
      </c>
      <c r="W16" s="31">
        <v>76</v>
      </c>
      <c r="X16" s="46">
        <v>44</v>
      </c>
      <c r="Y16" s="57">
        <f t="shared" si="7"/>
        <v>57.894736842105267</v>
      </c>
      <c r="Z16" s="31">
        <v>69</v>
      </c>
      <c r="AA16" s="46">
        <v>40</v>
      </c>
      <c r="AB16" s="57">
        <f t="shared" si="8"/>
        <v>57.971014492753625</v>
      </c>
      <c r="AC16" s="29"/>
      <c r="AD16" s="32"/>
    </row>
    <row r="17" spans="1:30" s="33" customFormat="1" ht="18" customHeight="1" x14ac:dyDescent="0.25">
      <c r="A17" s="52" t="s">
        <v>43</v>
      </c>
      <c r="B17" s="31">
        <v>200</v>
      </c>
      <c r="C17" s="31">
        <v>141</v>
      </c>
      <c r="D17" s="57">
        <f t="shared" si="0"/>
        <v>70.5</v>
      </c>
      <c r="E17" s="31">
        <v>121</v>
      </c>
      <c r="F17" s="31">
        <v>74</v>
      </c>
      <c r="G17" s="57">
        <f t="shared" si="1"/>
        <v>61.157024793388423</v>
      </c>
      <c r="H17" s="31">
        <v>2</v>
      </c>
      <c r="I17" s="31">
        <v>1</v>
      </c>
      <c r="J17" s="57">
        <f t="shared" si="2"/>
        <v>50</v>
      </c>
      <c r="K17" s="31">
        <v>1</v>
      </c>
      <c r="L17" s="31">
        <v>0</v>
      </c>
      <c r="M17" s="57">
        <f t="shared" si="3"/>
        <v>0</v>
      </c>
      <c r="N17" s="31">
        <v>0</v>
      </c>
      <c r="O17" s="31">
        <v>0</v>
      </c>
      <c r="P17" s="57">
        <f t="shared" si="4"/>
        <v>0</v>
      </c>
      <c r="Q17" s="31">
        <v>70</v>
      </c>
      <c r="R17" s="46">
        <v>15</v>
      </c>
      <c r="S17" s="57">
        <f t="shared" si="5"/>
        <v>21.428571428571427</v>
      </c>
      <c r="T17" s="31">
        <v>187</v>
      </c>
      <c r="U17" s="46">
        <v>134</v>
      </c>
      <c r="V17" s="57">
        <f t="shared" si="6"/>
        <v>71.657754010695186</v>
      </c>
      <c r="W17" s="31">
        <v>109</v>
      </c>
      <c r="X17" s="46">
        <v>67</v>
      </c>
      <c r="Y17" s="57">
        <f t="shared" si="7"/>
        <v>61.467889908256879</v>
      </c>
      <c r="Z17" s="31">
        <v>96</v>
      </c>
      <c r="AA17" s="46">
        <v>50</v>
      </c>
      <c r="AB17" s="57">
        <f t="shared" si="8"/>
        <v>52.083333333333336</v>
      </c>
      <c r="AC17" s="29"/>
      <c r="AD17" s="32"/>
    </row>
    <row r="18" spans="1:30" s="33" customFormat="1" ht="18" customHeight="1" x14ac:dyDescent="0.25">
      <c r="A18" s="52" t="s">
        <v>44</v>
      </c>
      <c r="B18" s="31">
        <v>228</v>
      </c>
      <c r="C18" s="31">
        <v>175</v>
      </c>
      <c r="D18" s="57">
        <f t="shared" si="0"/>
        <v>76.754385964912288</v>
      </c>
      <c r="E18" s="31">
        <v>92</v>
      </c>
      <c r="F18" s="31">
        <v>65</v>
      </c>
      <c r="G18" s="57">
        <f t="shared" si="1"/>
        <v>70.652173913043484</v>
      </c>
      <c r="H18" s="31">
        <v>3</v>
      </c>
      <c r="I18" s="31">
        <v>4</v>
      </c>
      <c r="J18" s="57">
        <f t="shared" si="2"/>
        <v>133.33333333333331</v>
      </c>
      <c r="K18" s="31">
        <v>0</v>
      </c>
      <c r="L18" s="31">
        <v>0</v>
      </c>
      <c r="M18" s="57">
        <f t="shared" si="3"/>
        <v>0</v>
      </c>
      <c r="N18" s="31">
        <v>0</v>
      </c>
      <c r="O18" s="31">
        <v>0</v>
      </c>
      <c r="P18" s="57">
        <f t="shared" si="4"/>
        <v>0</v>
      </c>
      <c r="Q18" s="31">
        <v>87</v>
      </c>
      <c r="R18" s="46">
        <v>22</v>
      </c>
      <c r="S18" s="57">
        <f t="shared" si="5"/>
        <v>25.287356321839084</v>
      </c>
      <c r="T18" s="31">
        <v>212</v>
      </c>
      <c r="U18" s="46">
        <v>165</v>
      </c>
      <c r="V18" s="57">
        <f t="shared" si="6"/>
        <v>77.830188679245282</v>
      </c>
      <c r="W18" s="31">
        <v>76</v>
      </c>
      <c r="X18" s="46">
        <v>55</v>
      </c>
      <c r="Y18" s="57">
        <f t="shared" si="7"/>
        <v>72.368421052631575</v>
      </c>
      <c r="Z18" s="31">
        <v>64</v>
      </c>
      <c r="AA18" s="46">
        <v>42</v>
      </c>
      <c r="AB18" s="57">
        <f t="shared" si="8"/>
        <v>65.625</v>
      </c>
      <c r="AC18" s="29"/>
      <c r="AD18" s="32"/>
    </row>
    <row r="19" spans="1:30" s="33" customFormat="1" ht="18" customHeight="1" x14ac:dyDescent="0.25">
      <c r="A19" s="52" t="s">
        <v>45</v>
      </c>
      <c r="B19" s="31">
        <v>425</v>
      </c>
      <c r="C19" s="31">
        <v>351</v>
      </c>
      <c r="D19" s="57">
        <f t="shared" si="0"/>
        <v>82.588235294117652</v>
      </c>
      <c r="E19" s="31">
        <v>112</v>
      </c>
      <c r="F19" s="31">
        <v>87</v>
      </c>
      <c r="G19" s="57">
        <f t="shared" si="1"/>
        <v>77.678571428571431</v>
      </c>
      <c r="H19" s="31">
        <v>3</v>
      </c>
      <c r="I19" s="31">
        <v>1</v>
      </c>
      <c r="J19" s="57">
        <f t="shared" si="2"/>
        <v>33.333333333333329</v>
      </c>
      <c r="K19" s="31">
        <v>0</v>
      </c>
      <c r="L19" s="31">
        <v>0</v>
      </c>
      <c r="M19" s="57">
        <f t="shared" si="3"/>
        <v>0</v>
      </c>
      <c r="N19" s="31">
        <v>0</v>
      </c>
      <c r="O19" s="31">
        <v>0</v>
      </c>
      <c r="P19" s="57">
        <f t="shared" si="4"/>
        <v>0</v>
      </c>
      <c r="Q19" s="31">
        <v>75</v>
      </c>
      <c r="R19" s="46">
        <v>39</v>
      </c>
      <c r="S19" s="57">
        <f t="shared" si="5"/>
        <v>52</v>
      </c>
      <c r="T19" s="31">
        <v>404</v>
      </c>
      <c r="U19" s="46">
        <v>335</v>
      </c>
      <c r="V19" s="57">
        <f t="shared" si="6"/>
        <v>82.920792079207914</v>
      </c>
      <c r="W19" s="31">
        <v>103</v>
      </c>
      <c r="X19" s="46">
        <v>75</v>
      </c>
      <c r="Y19" s="57">
        <f t="shared" si="7"/>
        <v>72.815533980582529</v>
      </c>
      <c r="Z19" s="31">
        <v>99</v>
      </c>
      <c r="AA19" s="46">
        <v>68</v>
      </c>
      <c r="AB19" s="57">
        <f t="shared" si="8"/>
        <v>68.686868686868678</v>
      </c>
      <c r="AC19" s="29"/>
      <c r="AD19" s="32"/>
    </row>
    <row r="20" spans="1:30" s="33" customFormat="1" ht="18" customHeight="1" x14ac:dyDescent="0.25">
      <c r="A20" s="52" t="s">
        <v>46</v>
      </c>
      <c r="B20" s="31">
        <v>159</v>
      </c>
      <c r="C20" s="31">
        <v>116</v>
      </c>
      <c r="D20" s="57">
        <f t="shared" si="0"/>
        <v>72.95597484276729</v>
      </c>
      <c r="E20" s="31">
        <v>92</v>
      </c>
      <c r="F20" s="31">
        <v>63</v>
      </c>
      <c r="G20" s="57">
        <f t="shared" si="1"/>
        <v>68.478260869565219</v>
      </c>
      <c r="H20" s="31">
        <v>10</v>
      </c>
      <c r="I20" s="31">
        <v>14</v>
      </c>
      <c r="J20" s="57">
        <f t="shared" si="2"/>
        <v>140</v>
      </c>
      <c r="K20" s="31">
        <v>2</v>
      </c>
      <c r="L20" s="31">
        <v>0</v>
      </c>
      <c r="M20" s="57">
        <f t="shared" si="3"/>
        <v>0</v>
      </c>
      <c r="N20" s="31">
        <v>1</v>
      </c>
      <c r="O20" s="31">
        <v>0</v>
      </c>
      <c r="P20" s="57">
        <f t="shared" si="4"/>
        <v>0</v>
      </c>
      <c r="Q20" s="31">
        <v>85</v>
      </c>
      <c r="R20" s="46">
        <v>25</v>
      </c>
      <c r="S20" s="57">
        <f t="shared" si="5"/>
        <v>29.411764705882355</v>
      </c>
      <c r="T20" s="31">
        <v>136</v>
      </c>
      <c r="U20" s="46">
        <v>96</v>
      </c>
      <c r="V20" s="57">
        <f t="shared" si="6"/>
        <v>70.588235294117652</v>
      </c>
      <c r="W20" s="31">
        <v>71</v>
      </c>
      <c r="X20" s="46">
        <v>46</v>
      </c>
      <c r="Y20" s="57">
        <f t="shared" si="7"/>
        <v>64.788732394366207</v>
      </c>
      <c r="Z20" s="31">
        <v>59</v>
      </c>
      <c r="AA20" s="46">
        <v>38</v>
      </c>
      <c r="AB20" s="57">
        <f t="shared" si="8"/>
        <v>64.406779661016941</v>
      </c>
      <c r="AC20" s="29"/>
      <c r="AD20" s="32"/>
    </row>
    <row r="21" spans="1:30" s="33" customFormat="1" ht="18" customHeight="1" x14ac:dyDescent="0.25">
      <c r="A21" s="52" t="s">
        <v>47</v>
      </c>
      <c r="B21" s="31">
        <v>185</v>
      </c>
      <c r="C21" s="31">
        <v>138</v>
      </c>
      <c r="D21" s="57">
        <f t="shared" si="0"/>
        <v>74.594594594594597</v>
      </c>
      <c r="E21" s="31">
        <v>80</v>
      </c>
      <c r="F21" s="31">
        <v>49</v>
      </c>
      <c r="G21" s="57">
        <f t="shared" si="1"/>
        <v>61.250000000000007</v>
      </c>
      <c r="H21" s="31">
        <v>0</v>
      </c>
      <c r="I21" s="31">
        <v>2</v>
      </c>
      <c r="J21" s="57">
        <f t="shared" si="2"/>
        <v>0</v>
      </c>
      <c r="K21" s="31">
        <v>0</v>
      </c>
      <c r="L21" s="31">
        <v>0</v>
      </c>
      <c r="M21" s="57">
        <f t="shared" si="3"/>
        <v>0</v>
      </c>
      <c r="N21" s="31">
        <v>1</v>
      </c>
      <c r="O21" s="31">
        <v>1</v>
      </c>
      <c r="P21" s="57">
        <f t="shared" si="4"/>
        <v>100</v>
      </c>
      <c r="Q21" s="31">
        <v>35</v>
      </c>
      <c r="R21" s="46">
        <v>12</v>
      </c>
      <c r="S21" s="57">
        <f t="shared" si="5"/>
        <v>34.285714285714285</v>
      </c>
      <c r="T21" s="31">
        <v>172</v>
      </c>
      <c r="U21" s="46">
        <v>128</v>
      </c>
      <c r="V21" s="57">
        <f t="shared" si="6"/>
        <v>74.418604651162795</v>
      </c>
      <c r="W21" s="31">
        <v>67</v>
      </c>
      <c r="X21" s="46">
        <v>41</v>
      </c>
      <c r="Y21" s="57">
        <f t="shared" si="7"/>
        <v>61.194029850746269</v>
      </c>
      <c r="Z21" s="31">
        <v>52</v>
      </c>
      <c r="AA21" s="46">
        <v>39</v>
      </c>
      <c r="AB21" s="57">
        <f t="shared" si="8"/>
        <v>75</v>
      </c>
      <c r="AC21" s="29"/>
      <c r="AD21" s="32"/>
    </row>
    <row r="22" spans="1:30" s="33" customFormat="1" ht="18" customHeight="1" x14ac:dyDescent="0.25">
      <c r="A22" s="52" t="s">
        <v>48</v>
      </c>
      <c r="B22" s="31">
        <v>91</v>
      </c>
      <c r="C22" s="31">
        <v>50</v>
      </c>
      <c r="D22" s="57">
        <f t="shared" si="0"/>
        <v>54.945054945054949</v>
      </c>
      <c r="E22" s="31">
        <v>80</v>
      </c>
      <c r="F22" s="31">
        <v>50</v>
      </c>
      <c r="G22" s="57">
        <f t="shared" si="1"/>
        <v>62.5</v>
      </c>
      <c r="H22" s="31">
        <v>3</v>
      </c>
      <c r="I22" s="31">
        <v>2</v>
      </c>
      <c r="J22" s="57">
        <f t="shared" si="2"/>
        <v>66.666666666666657</v>
      </c>
      <c r="K22" s="31">
        <v>0</v>
      </c>
      <c r="L22" s="31">
        <v>0</v>
      </c>
      <c r="M22" s="57">
        <f t="shared" si="3"/>
        <v>0</v>
      </c>
      <c r="N22" s="31">
        <v>1</v>
      </c>
      <c r="O22" s="31">
        <v>0</v>
      </c>
      <c r="P22" s="57">
        <f t="shared" si="4"/>
        <v>0</v>
      </c>
      <c r="Q22" s="31">
        <v>79</v>
      </c>
      <c r="R22" s="46">
        <v>49</v>
      </c>
      <c r="S22" s="57">
        <f t="shared" si="5"/>
        <v>62.025316455696199</v>
      </c>
      <c r="T22" s="31">
        <v>81</v>
      </c>
      <c r="U22" s="46">
        <v>44</v>
      </c>
      <c r="V22" s="57">
        <f t="shared" si="6"/>
        <v>54.320987654320987</v>
      </c>
      <c r="W22" s="31">
        <v>73</v>
      </c>
      <c r="X22" s="46">
        <v>44</v>
      </c>
      <c r="Y22" s="57">
        <f t="shared" si="7"/>
        <v>60.273972602739725</v>
      </c>
      <c r="Z22" s="31">
        <v>61</v>
      </c>
      <c r="AA22" s="46">
        <v>34</v>
      </c>
      <c r="AB22" s="57">
        <f t="shared" si="8"/>
        <v>55.737704918032783</v>
      </c>
      <c r="AC22" s="29"/>
      <c r="AD22" s="32"/>
    </row>
    <row r="23" spans="1:30" s="33" customFormat="1" ht="18" customHeight="1" x14ac:dyDescent="0.25">
      <c r="A23" s="52" t="s">
        <v>49</v>
      </c>
      <c r="B23" s="31">
        <v>191</v>
      </c>
      <c r="C23" s="31">
        <v>120</v>
      </c>
      <c r="D23" s="57">
        <f t="shared" si="0"/>
        <v>62.827225130890049</v>
      </c>
      <c r="E23" s="31">
        <v>100</v>
      </c>
      <c r="F23" s="31">
        <v>47</v>
      </c>
      <c r="G23" s="57">
        <f t="shared" si="1"/>
        <v>47</v>
      </c>
      <c r="H23" s="31">
        <v>4</v>
      </c>
      <c r="I23" s="31">
        <v>0</v>
      </c>
      <c r="J23" s="57">
        <f t="shared" si="2"/>
        <v>0</v>
      </c>
      <c r="K23" s="31">
        <v>1</v>
      </c>
      <c r="L23" s="31">
        <v>0</v>
      </c>
      <c r="M23" s="57">
        <f t="shared" si="3"/>
        <v>0</v>
      </c>
      <c r="N23" s="31">
        <v>0</v>
      </c>
      <c r="O23" s="31">
        <v>0</v>
      </c>
      <c r="P23" s="57">
        <f t="shared" si="4"/>
        <v>0</v>
      </c>
      <c r="Q23" s="31">
        <v>52</v>
      </c>
      <c r="R23" s="46">
        <v>3</v>
      </c>
      <c r="S23" s="57">
        <f t="shared" si="5"/>
        <v>5.7692307692307692</v>
      </c>
      <c r="T23" s="31">
        <v>175</v>
      </c>
      <c r="U23" s="46">
        <v>136</v>
      </c>
      <c r="V23" s="57">
        <f t="shared" si="6"/>
        <v>77.714285714285708</v>
      </c>
      <c r="W23" s="31">
        <v>85</v>
      </c>
      <c r="X23" s="46">
        <v>63</v>
      </c>
      <c r="Y23" s="57">
        <f t="shared" si="7"/>
        <v>74.117647058823536</v>
      </c>
      <c r="Z23" s="31">
        <v>72</v>
      </c>
      <c r="AA23" s="46">
        <v>37</v>
      </c>
      <c r="AB23" s="57">
        <f t="shared" si="8"/>
        <v>51.388888888888886</v>
      </c>
      <c r="AC23" s="29"/>
      <c r="AD23" s="32"/>
    </row>
    <row r="24" spans="1:30" s="33" customFormat="1" ht="18" customHeight="1" x14ac:dyDescent="0.25">
      <c r="A24" s="52" t="s">
        <v>50</v>
      </c>
      <c r="B24" s="31">
        <v>209</v>
      </c>
      <c r="C24" s="31">
        <v>167</v>
      </c>
      <c r="D24" s="57">
        <f t="shared" si="0"/>
        <v>79.904306220095691</v>
      </c>
      <c r="E24" s="31">
        <v>94</v>
      </c>
      <c r="F24" s="31">
        <v>69</v>
      </c>
      <c r="G24" s="57">
        <f t="shared" si="1"/>
        <v>73.40425531914893</v>
      </c>
      <c r="H24" s="31">
        <v>5</v>
      </c>
      <c r="I24" s="31">
        <v>3</v>
      </c>
      <c r="J24" s="57">
        <f t="shared" si="2"/>
        <v>60</v>
      </c>
      <c r="K24" s="31">
        <v>0</v>
      </c>
      <c r="L24" s="31">
        <v>0</v>
      </c>
      <c r="M24" s="57">
        <f t="shared" si="3"/>
        <v>0</v>
      </c>
      <c r="N24" s="31">
        <v>0</v>
      </c>
      <c r="O24" s="31">
        <v>0</v>
      </c>
      <c r="P24" s="57">
        <f t="shared" si="4"/>
        <v>0</v>
      </c>
      <c r="Q24" s="31">
        <v>62</v>
      </c>
      <c r="R24" s="46">
        <v>14</v>
      </c>
      <c r="S24" s="57">
        <f t="shared" si="5"/>
        <v>22.58064516129032</v>
      </c>
      <c r="T24" s="31">
        <v>197</v>
      </c>
      <c r="U24" s="46">
        <v>184</v>
      </c>
      <c r="V24" s="57">
        <f t="shared" si="6"/>
        <v>93.401015228426402</v>
      </c>
      <c r="W24" s="31">
        <v>84</v>
      </c>
      <c r="X24" s="46">
        <v>86</v>
      </c>
      <c r="Y24" s="57">
        <f t="shared" si="7"/>
        <v>102.38095238095238</v>
      </c>
      <c r="Z24" s="31">
        <v>71</v>
      </c>
      <c r="AA24" s="46">
        <v>60</v>
      </c>
      <c r="AB24" s="57">
        <f t="shared" si="8"/>
        <v>84.507042253521121</v>
      </c>
      <c r="AC24" s="29"/>
      <c r="AD24" s="32"/>
    </row>
    <row r="25" spans="1:30" s="33" customFormat="1" ht="18" customHeight="1" x14ac:dyDescent="0.25">
      <c r="A25" s="53" t="s">
        <v>51</v>
      </c>
      <c r="B25" s="31">
        <v>221</v>
      </c>
      <c r="C25" s="31">
        <v>184</v>
      </c>
      <c r="D25" s="57">
        <f t="shared" si="0"/>
        <v>83.257918552036202</v>
      </c>
      <c r="E25" s="31">
        <v>131</v>
      </c>
      <c r="F25" s="31">
        <v>95</v>
      </c>
      <c r="G25" s="57">
        <f t="shared" si="1"/>
        <v>72.51908396946564</v>
      </c>
      <c r="H25" s="31">
        <v>4</v>
      </c>
      <c r="I25" s="31">
        <v>3</v>
      </c>
      <c r="J25" s="57">
        <f t="shared" si="2"/>
        <v>75</v>
      </c>
      <c r="K25" s="31">
        <v>0</v>
      </c>
      <c r="L25" s="31">
        <v>1</v>
      </c>
      <c r="M25" s="57">
        <f t="shared" si="3"/>
        <v>0</v>
      </c>
      <c r="N25" s="31">
        <v>0</v>
      </c>
      <c r="O25" s="31">
        <v>1</v>
      </c>
      <c r="P25" s="57">
        <f t="shared" si="4"/>
        <v>0</v>
      </c>
      <c r="Q25" s="31">
        <v>114</v>
      </c>
      <c r="R25" s="46">
        <v>69</v>
      </c>
      <c r="S25" s="57">
        <f t="shared" si="5"/>
        <v>60.526315789473685</v>
      </c>
      <c r="T25" s="31">
        <v>201</v>
      </c>
      <c r="U25" s="46">
        <v>127</v>
      </c>
      <c r="V25" s="57">
        <f t="shared" si="6"/>
        <v>63.184079601990049</v>
      </c>
      <c r="W25" s="31">
        <v>111</v>
      </c>
      <c r="X25" s="46">
        <v>40</v>
      </c>
      <c r="Y25" s="57">
        <f t="shared" si="7"/>
        <v>36.036036036036037</v>
      </c>
      <c r="Z25" s="31">
        <v>99</v>
      </c>
      <c r="AA25" s="46">
        <v>72</v>
      </c>
      <c r="AB25" s="57">
        <f t="shared" si="8"/>
        <v>72.727272727272734</v>
      </c>
      <c r="AC25" s="29"/>
      <c r="AD25" s="32"/>
    </row>
    <row r="26" spans="1:30" s="33" customFormat="1" ht="18" customHeight="1" x14ac:dyDescent="0.25">
      <c r="A26" s="52" t="s">
        <v>52</v>
      </c>
      <c r="B26" s="31">
        <v>2980</v>
      </c>
      <c r="C26" s="31">
        <v>2843</v>
      </c>
      <c r="D26" s="57">
        <f t="shared" si="0"/>
        <v>95.402684563758385</v>
      </c>
      <c r="E26" s="31">
        <v>766</v>
      </c>
      <c r="F26" s="31">
        <v>1087</v>
      </c>
      <c r="G26" s="57">
        <f t="shared" si="1"/>
        <v>141.90600522193211</v>
      </c>
      <c r="H26" s="31">
        <v>39</v>
      </c>
      <c r="I26" s="31">
        <v>22</v>
      </c>
      <c r="J26" s="57">
        <f t="shared" si="2"/>
        <v>56.410256410256409</v>
      </c>
      <c r="K26" s="31">
        <v>8</v>
      </c>
      <c r="L26" s="31">
        <v>2</v>
      </c>
      <c r="M26" s="57">
        <f t="shared" si="3"/>
        <v>25</v>
      </c>
      <c r="N26" s="31">
        <v>17</v>
      </c>
      <c r="O26" s="31">
        <v>0</v>
      </c>
      <c r="P26" s="57">
        <f t="shared" si="4"/>
        <v>0</v>
      </c>
      <c r="Q26" s="31">
        <v>298</v>
      </c>
      <c r="R26" s="46">
        <v>169</v>
      </c>
      <c r="S26" s="57">
        <f t="shared" si="5"/>
        <v>56.711409395973156</v>
      </c>
      <c r="T26" s="31">
        <v>2867</v>
      </c>
      <c r="U26" s="46">
        <v>2702</v>
      </c>
      <c r="V26" s="57">
        <f t="shared" si="6"/>
        <v>94.244855249389602</v>
      </c>
      <c r="W26" s="31">
        <v>666</v>
      </c>
      <c r="X26" s="46">
        <v>964</v>
      </c>
      <c r="Y26" s="57">
        <f t="shared" si="7"/>
        <v>144.74474474474474</v>
      </c>
      <c r="Z26" s="31">
        <v>555</v>
      </c>
      <c r="AA26" s="46">
        <v>812</v>
      </c>
      <c r="AB26" s="57">
        <f t="shared" si="8"/>
        <v>146.30630630630631</v>
      </c>
      <c r="AC26" s="29"/>
      <c r="AD26" s="32"/>
    </row>
    <row r="27" spans="1:30" s="33" customFormat="1" ht="18" customHeight="1" x14ac:dyDescent="0.25">
      <c r="A27" s="52" t="s">
        <v>53</v>
      </c>
      <c r="B27" s="31">
        <v>1384</v>
      </c>
      <c r="C27" s="31">
        <v>1174</v>
      </c>
      <c r="D27" s="57">
        <f t="shared" si="0"/>
        <v>84.826589595375722</v>
      </c>
      <c r="E27" s="31">
        <v>278</v>
      </c>
      <c r="F27" s="31">
        <v>239</v>
      </c>
      <c r="G27" s="57">
        <f t="shared" si="1"/>
        <v>85.97122302158273</v>
      </c>
      <c r="H27" s="31">
        <v>11</v>
      </c>
      <c r="I27" s="31">
        <v>7</v>
      </c>
      <c r="J27" s="57">
        <f t="shared" si="2"/>
        <v>63.636363636363633</v>
      </c>
      <c r="K27" s="31">
        <v>6</v>
      </c>
      <c r="L27" s="31">
        <v>1</v>
      </c>
      <c r="M27" s="57">
        <f t="shared" si="3"/>
        <v>16.666666666666664</v>
      </c>
      <c r="N27" s="31">
        <v>5</v>
      </c>
      <c r="O27" s="31">
        <v>3</v>
      </c>
      <c r="P27" s="57">
        <f t="shared" si="4"/>
        <v>60</v>
      </c>
      <c r="Q27" s="31">
        <v>251</v>
      </c>
      <c r="R27" s="46">
        <v>207</v>
      </c>
      <c r="S27" s="57">
        <f t="shared" si="5"/>
        <v>82.470119521912352</v>
      </c>
      <c r="T27" s="31">
        <v>1345</v>
      </c>
      <c r="U27" s="46">
        <v>1147</v>
      </c>
      <c r="V27" s="57">
        <f t="shared" si="6"/>
        <v>85.278810408921942</v>
      </c>
      <c r="W27" s="31">
        <v>244</v>
      </c>
      <c r="X27" s="46">
        <v>216</v>
      </c>
      <c r="Y27" s="57">
        <f t="shared" si="7"/>
        <v>88.52459016393442</v>
      </c>
      <c r="Z27" s="31">
        <v>226</v>
      </c>
      <c r="AA27" s="46">
        <v>190</v>
      </c>
      <c r="AB27" s="57">
        <f t="shared" si="8"/>
        <v>84.070796460176993</v>
      </c>
      <c r="AC27" s="29"/>
      <c r="AD27" s="32"/>
    </row>
    <row r="28" spans="1:30" s="33" customFormat="1" ht="18" customHeight="1" x14ac:dyDescent="0.25">
      <c r="A28" s="54" t="s">
        <v>54</v>
      </c>
      <c r="B28" s="31">
        <v>919</v>
      </c>
      <c r="C28" s="31">
        <v>774</v>
      </c>
      <c r="D28" s="57">
        <f t="shared" si="0"/>
        <v>84.221980413492929</v>
      </c>
      <c r="E28" s="31">
        <v>236</v>
      </c>
      <c r="F28" s="31">
        <v>196</v>
      </c>
      <c r="G28" s="57">
        <f t="shared" si="1"/>
        <v>83.050847457627114</v>
      </c>
      <c r="H28" s="31">
        <v>12</v>
      </c>
      <c r="I28" s="31">
        <v>4</v>
      </c>
      <c r="J28" s="57">
        <f t="shared" si="2"/>
        <v>33.333333333333329</v>
      </c>
      <c r="K28" s="31">
        <v>0</v>
      </c>
      <c r="L28" s="31">
        <v>0</v>
      </c>
      <c r="M28" s="57">
        <f t="shared" si="3"/>
        <v>0</v>
      </c>
      <c r="N28" s="31">
        <v>1</v>
      </c>
      <c r="O28" s="31">
        <v>0</v>
      </c>
      <c r="P28" s="57">
        <f t="shared" si="4"/>
        <v>0</v>
      </c>
      <c r="Q28" s="31">
        <v>225</v>
      </c>
      <c r="R28" s="46">
        <v>186</v>
      </c>
      <c r="S28" s="57">
        <f t="shared" si="5"/>
        <v>82.666666666666671</v>
      </c>
      <c r="T28" s="31">
        <v>889</v>
      </c>
      <c r="U28" s="46">
        <v>754</v>
      </c>
      <c r="V28" s="57">
        <f t="shared" si="6"/>
        <v>84.814398200224971</v>
      </c>
      <c r="W28" s="31">
        <v>209</v>
      </c>
      <c r="X28" s="46">
        <v>176</v>
      </c>
      <c r="Y28" s="57">
        <f t="shared" si="7"/>
        <v>84.210526315789465</v>
      </c>
      <c r="Z28" s="31">
        <v>177</v>
      </c>
      <c r="AA28" s="46">
        <v>149</v>
      </c>
      <c r="AB28" s="57">
        <f t="shared" si="8"/>
        <v>84.180790960451972</v>
      </c>
      <c r="AC28" s="29"/>
      <c r="AD28" s="32"/>
    </row>
    <row r="29" spans="1:30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30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30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30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1:25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1:25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1:25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1:25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1:25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1:25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1:25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1:25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1:25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1:25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1:25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1:25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1:25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1:25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1:25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1:25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</sheetData>
  <mergeCells count="41">
    <mergeCell ref="Z3:AB3"/>
    <mergeCell ref="Z4:Z5"/>
    <mergeCell ref="AA4:AA5"/>
    <mergeCell ref="AB4:AB5"/>
    <mergeCell ref="Z2:AA2"/>
    <mergeCell ref="X4:X5"/>
    <mergeCell ref="Y4:Y5"/>
    <mergeCell ref="X1:Y1"/>
    <mergeCell ref="Q3:S3"/>
    <mergeCell ref="Q4:Q5"/>
    <mergeCell ref="R4:R5"/>
    <mergeCell ref="S4:S5"/>
    <mergeCell ref="W4:W5"/>
    <mergeCell ref="O4:O5"/>
    <mergeCell ref="P4:P5"/>
    <mergeCell ref="T4:T5"/>
    <mergeCell ref="U4:U5"/>
    <mergeCell ref="V4:V5"/>
    <mergeCell ref="H4:H5"/>
    <mergeCell ref="K4:K5"/>
    <mergeCell ref="L4:L5"/>
    <mergeCell ref="M4:M5"/>
    <mergeCell ref="N4:N5"/>
    <mergeCell ref="I4:I5"/>
    <mergeCell ref="J4:J5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7"/>
  <sheetViews>
    <sheetView view="pageBreakPreview" zoomScale="80" zoomScaleNormal="70" zoomScaleSheetLayoutView="80" workbookViewId="0">
      <selection activeCell="E14" sqref="E14"/>
    </sheetView>
  </sheetViews>
  <sheetFormatPr defaultColWidth="8" defaultRowHeight="12.75" x14ac:dyDescent="0.2"/>
  <cols>
    <col min="1" max="1" width="60.85546875" style="2" customWidth="1"/>
    <col min="2" max="3" width="18.285156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54.75" customHeight="1" x14ac:dyDescent="0.2">
      <c r="A1" s="69" t="s">
        <v>55</v>
      </c>
      <c r="B1" s="69"/>
      <c r="C1" s="69"/>
      <c r="D1" s="69"/>
      <c r="E1" s="69"/>
    </row>
    <row r="2" spans="1:11" s="3" customFormat="1" ht="23.25" customHeight="1" x14ac:dyDescent="0.25">
      <c r="A2" s="74" t="s">
        <v>0</v>
      </c>
      <c r="B2" s="70" t="s">
        <v>27</v>
      </c>
      <c r="C2" s="70" t="s">
        <v>28</v>
      </c>
      <c r="D2" s="72" t="s">
        <v>1</v>
      </c>
      <c r="E2" s="73"/>
    </row>
    <row r="3" spans="1:11" s="3" customFormat="1" ht="42" customHeight="1" x14ac:dyDescent="0.25">
      <c r="A3" s="75"/>
      <c r="B3" s="71"/>
      <c r="C3" s="71"/>
      <c r="D3" s="4" t="s">
        <v>2</v>
      </c>
      <c r="E3" s="5" t="s">
        <v>72</v>
      </c>
    </row>
    <row r="4" spans="1:11" s="8" customFormat="1" ht="15.75" customHeight="1" x14ac:dyDescent="0.25">
      <c r="A4" s="6" t="s">
        <v>3</v>
      </c>
      <c r="B4" s="7">
        <v>5</v>
      </c>
      <c r="C4" s="7">
        <v>6</v>
      </c>
      <c r="D4" s="7">
        <v>7</v>
      </c>
      <c r="E4" s="7">
        <v>8</v>
      </c>
    </row>
    <row r="5" spans="1:11" s="8" customFormat="1" ht="31.5" customHeight="1" x14ac:dyDescent="0.25">
      <c r="A5" s="9" t="s">
        <v>61</v>
      </c>
      <c r="B5" s="58">
        <f>'4'!B7</f>
        <v>850</v>
      </c>
      <c r="C5" s="58">
        <f>'4'!C7</f>
        <v>1027</v>
      </c>
      <c r="D5" s="48">
        <f>C5/B5%</f>
        <v>120.82352941176471</v>
      </c>
      <c r="E5" s="49">
        <f>C5-B5</f>
        <v>177</v>
      </c>
      <c r="K5" s="11"/>
    </row>
    <row r="6" spans="1:11" s="3" customFormat="1" ht="31.5" customHeight="1" x14ac:dyDescent="0.25">
      <c r="A6" s="9" t="s">
        <v>62</v>
      </c>
      <c r="B6" s="58">
        <f>'4'!E7</f>
        <v>720</v>
      </c>
      <c r="C6" s="58">
        <f>'4'!F7</f>
        <v>895</v>
      </c>
      <c r="D6" s="48">
        <f t="shared" ref="D6:D10" si="0">C6/B6%</f>
        <v>124.30555555555556</v>
      </c>
      <c r="E6" s="49">
        <f t="shared" ref="E6:E10" si="1">C6-B6</f>
        <v>175</v>
      </c>
      <c r="K6" s="11"/>
    </row>
    <row r="7" spans="1:11" s="3" customFormat="1" ht="54.75" customHeight="1" x14ac:dyDescent="0.25">
      <c r="A7" s="12" t="s">
        <v>63</v>
      </c>
      <c r="B7" s="58">
        <f>'4'!H7</f>
        <v>21</v>
      </c>
      <c r="C7" s="58">
        <f>'4'!I7</f>
        <v>18</v>
      </c>
      <c r="D7" s="48">
        <f t="shared" si="0"/>
        <v>85.714285714285722</v>
      </c>
      <c r="E7" s="49">
        <f t="shared" si="1"/>
        <v>-3</v>
      </c>
      <c r="K7" s="11"/>
    </row>
    <row r="8" spans="1:11" s="3" customFormat="1" ht="35.25" customHeight="1" x14ac:dyDescent="0.25">
      <c r="A8" s="13" t="s">
        <v>64</v>
      </c>
      <c r="B8" s="58">
        <f>'4'!K7</f>
        <v>3</v>
      </c>
      <c r="C8" s="58">
        <f>'4'!L7</f>
        <v>0</v>
      </c>
      <c r="D8" s="48">
        <f t="shared" si="0"/>
        <v>0</v>
      </c>
      <c r="E8" s="49">
        <f t="shared" si="1"/>
        <v>-3</v>
      </c>
      <c r="K8" s="11"/>
    </row>
    <row r="9" spans="1:11" s="3" customFormat="1" ht="45.75" customHeight="1" x14ac:dyDescent="0.25">
      <c r="A9" s="13" t="s">
        <v>20</v>
      </c>
      <c r="B9" s="58">
        <f>'4'!N7</f>
        <v>5</v>
      </c>
      <c r="C9" s="58">
        <f>'4'!O7</f>
        <v>3</v>
      </c>
      <c r="D9" s="48">
        <f t="shared" si="0"/>
        <v>60</v>
      </c>
      <c r="E9" s="49">
        <f t="shared" si="1"/>
        <v>-2</v>
      </c>
      <c r="K9" s="11"/>
    </row>
    <row r="10" spans="1:11" s="3" customFormat="1" ht="55.5" customHeight="1" x14ac:dyDescent="0.25">
      <c r="A10" s="13" t="s">
        <v>65</v>
      </c>
      <c r="B10" s="58">
        <f>'4'!Q7</f>
        <v>468</v>
      </c>
      <c r="C10" s="58">
        <f>'4'!R7</f>
        <v>427</v>
      </c>
      <c r="D10" s="48">
        <f t="shared" si="0"/>
        <v>91.239316239316238</v>
      </c>
      <c r="E10" s="49">
        <f t="shared" si="1"/>
        <v>-41</v>
      </c>
      <c r="K10" s="11"/>
    </row>
    <row r="11" spans="1:11" s="3" customFormat="1" ht="12.75" customHeight="1" x14ac:dyDescent="0.25">
      <c r="A11" s="76" t="s">
        <v>4</v>
      </c>
      <c r="B11" s="77"/>
      <c r="C11" s="77"/>
      <c r="D11" s="77"/>
      <c r="E11" s="77"/>
      <c r="K11" s="11"/>
    </row>
    <row r="12" spans="1:11" s="3" customFormat="1" ht="15" customHeight="1" x14ac:dyDescent="0.25">
      <c r="A12" s="78"/>
      <c r="B12" s="79"/>
      <c r="C12" s="79"/>
      <c r="D12" s="79"/>
      <c r="E12" s="79"/>
      <c r="K12" s="11"/>
    </row>
    <row r="13" spans="1:11" s="3" customFormat="1" ht="20.25" customHeight="1" x14ac:dyDescent="0.25">
      <c r="A13" s="74" t="s">
        <v>0</v>
      </c>
      <c r="B13" s="80" t="s">
        <v>29</v>
      </c>
      <c r="C13" s="80" t="s">
        <v>30</v>
      </c>
      <c r="D13" s="72" t="s">
        <v>1</v>
      </c>
      <c r="E13" s="73"/>
      <c r="K13" s="11"/>
    </row>
    <row r="14" spans="1:11" ht="35.25" customHeight="1" x14ac:dyDescent="0.2">
      <c r="A14" s="75"/>
      <c r="B14" s="80"/>
      <c r="C14" s="80"/>
      <c r="D14" s="4" t="s">
        <v>2</v>
      </c>
      <c r="E14" s="5" t="s">
        <v>72</v>
      </c>
      <c r="K14" s="11"/>
    </row>
    <row r="15" spans="1:11" ht="24" customHeight="1" x14ac:dyDescent="0.2">
      <c r="A15" s="9" t="s">
        <v>61</v>
      </c>
      <c r="B15" s="59">
        <f>'4'!T7</f>
        <v>774</v>
      </c>
      <c r="C15" s="59">
        <f>'4'!U7</f>
        <v>923</v>
      </c>
      <c r="D15" s="48">
        <f t="shared" ref="D15:D17" si="2">C15/B15%</f>
        <v>119.25064599483204</v>
      </c>
      <c r="E15" s="49">
        <f t="shared" ref="E15:E17" si="3">C15-B15</f>
        <v>149</v>
      </c>
      <c r="K15" s="11"/>
    </row>
    <row r="16" spans="1:11" ht="25.5" customHeight="1" x14ac:dyDescent="0.2">
      <c r="A16" s="1" t="s">
        <v>62</v>
      </c>
      <c r="B16" s="59">
        <f>'4'!W7</f>
        <v>647</v>
      </c>
      <c r="C16" s="59">
        <f>'4'!X7</f>
        <v>792</v>
      </c>
      <c r="D16" s="48">
        <f t="shared" si="2"/>
        <v>122.41112828438949</v>
      </c>
      <c r="E16" s="49">
        <f t="shared" si="3"/>
        <v>145</v>
      </c>
      <c r="K16" s="11"/>
    </row>
    <row r="17" spans="1:11" ht="33.75" customHeight="1" x14ac:dyDescent="0.2">
      <c r="A17" s="1" t="s">
        <v>66</v>
      </c>
      <c r="B17" s="59">
        <f>'4'!Z7</f>
        <v>569</v>
      </c>
      <c r="C17" s="59">
        <f>'4'!AA7</f>
        <v>706</v>
      </c>
      <c r="D17" s="48">
        <f t="shared" si="2"/>
        <v>124.07732864674867</v>
      </c>
      <c r="E17" s="49">
        <f t="shared" si="3"/>
        <v>137</v>
      </c>
      <c r="K17" s="11"/>
    </row>
  </sheetData>
  <mergeCells count="10">
    <mergeCell ref="A13:A14"/>
    <mergeCell ref="B13:B14"/>
    <mergeCell ref="C13:C14"/>
    <mergeCell ref="D13:E13"/>
    <mergeCell ref="A2:A3"/>
    <mergeCell ref="A1:E1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4"/>
  <sheetViews>
    <sheetView view="pageBreakPreview" zoomScale="87" zoomScaleNormal="75" zoomScaleSheetLayoutView="87" workbookViewId="0">
      <pane xSplit="1" ySplit="6" topLeftCell="M7" activePane="bottomRight" state="frozen"/>
      <selection activeCell="C7" sqref="C7"/>
      <selection pane="topRight" activeCell="C7" sqref="C7"/>
      <selection pane="bottomLeft" activeCell="C7" sqref="C7"/>
      <selection pane="bottomRight" activeCell="W33" sqref="W33"/>
    </sheetView>
  </sheetViews>
  <sheetFormatPr defaultRowHeight="14.25" x14ac:dyDescent="0.2"/>
  <cols>
    <col min="1" max="1" width="29.140625" style="37" customWidth="1"/>
    <col min="2" max="2" width="9.85546875" style="37" customWidth="1"/>
    <col min="3" max="4" width="8.28515625" style="37" customWidth="1"/>
    <col min="5" max="5" width="9.7109375" style="37" customWidth="1"/>
    <col min="6" max="6" width="8.28515625" style="37" customWidth="1"/>
    <col min="7" max="7" width="7.42578125" style="37" customWidth="1"/>
    <col min="8" max="8" width="8.85546875" style="37" customWidth="1"/>
    <col min="9" max="9" width="8.7109375" style="37" customWidth="1"/>
    <col min="10" max="10" width="7.42578125" style="37" customWidth="1"/>
    <col min="11" max="12" width="8.28515625" style="37" customWidth="1"/>
    <col min="13" max="13" width="9" style="37" customWidth="1"/>
    <col min="14" max="14" width="7.85546875" style="37" customWidth="1"/>
    <col min="15" max="15" width="8.28515625" style="37" customWidth="1"/>
    <col min="16" max="16" width="8.140625" style="37" customWidth="1"/>
    <col min="17" max="17" width="8.42578125" style="37" customWidth="1"/>
    <col min="18" max="19" width="8.140625" style="37" customWidth="1"/>
    <col min="20" max="20" width="8" style="37" customWidth="1"/>
    <col min="21" max="21" width="8.42578125" style="37" customWidth="1"/>
    <col min="22" max="22" width="8.140625" style="37" customWidth="1"/>
    <col min="23" max="23" width="7.140625" style="37" customWidth="1"/>
    <col min="24" max="24" width="8" style="37" customWidth="1"/>
    <col min="25" max="25" width="8.28515625" style="37" customWidth="1"/>
    <col min="26" max="26" width="8.140625" style="37" customWidth="1"/>
    <col min="27" max="27" width="7.5703125" style="37" customWidth="1"/>
    <col min="28" max="16384" width="9.140625" style="37"/>
  </cols>
  <sheetData>
    <row r="1" spans="1:32" s="22" customFormat="1" ht="54.75" customHeight="1" x14ac:dyDescent="0.35">
      <c r="B1" s="92" t="s">
        <v>56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21"/>
      <c r="O1" s="21"/>
      <c r="P1" s="21"/>
      <c r="Q1" s="21"/>
      <c r="R1" s="21"/>
      <c r="S1" s="21"/>
      <c r="T1" s="21"/>
      <c r="U1" s="21"/>
      <c r="V1" s="21"/>
      <c r="W1" s="21"/>
      <c r="X1" s="87"/>
      <c r="Y1" s="87"/>
      <c r="Z1" s="41"/>
      <c r="AB1" s="47" t="s">
        <v>14</v>
      </c>
    </row>
    <row r="2" spans="1:32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7</v>
      </c>
      <c r="N2" s="45"/>
      <c r="O2" s="23"/>
      <c r="P2" s="23"/>
      <c r="Q2" s="24"/>
      <c r="R2" s="24"/>
      <c r="S2" s="24"/>
      <c r="T2" s="24"/>
      <c r="U2" s="24"/>
      <c r="V2" s="24"/>
      <c r="X2" s="82"/>
      <c r="Y2" s="82"/>
      <c r="Z2" s="91" t="s">
        <v>7</v>
      </c>
      <c r="AA2" s="91"/>
    </row>
    <row r="3" spans="1:32" s="26" customFormat="1" ht="67.5" customHeight="1" x14ac:dyDescent="0.25">
      <c r="A3" s="83"/>
      <c r="B3" s="84" t="s">
        <v>21</v>
      </c>
      <c r="C3" s="84"/>
      <c r="D3" s="84"/>
      <c r="E3" s="84" t="s">
        <v>22</v>
      </c>
      <c r="F3" s="84"/>
      <c r="G3" s="84"/>
      <c r="H3" s="84" t="s">
        <v>73</v>
      </c>
      <c r="I3" s="84"/>
      <c r="J3" s="84"/>
      <c r="K3" s="84" t="s">
        <v>9</v>
      </c>
      <c r="L3" s="84"/>
      <c r="M3" s="84"/>
      <c r="N3" s="84" t="s">
        <v>10</v>
      </c>
      <c r="O3" s="84"/>
      <c r="P3" s="84"/>
      <c r="Q3" s="88" t="s">
        <v>8</v>
      </c>
      <c r="R3" s="89"/>
      <c r="S3" s="90"/>
      <c r="T3" s="84" t="s">
        <v>16</v>
      </c>
      <c r="U3" s="84"/>
      <c r="V3" s="84"/>
      <c r="W3" s="84" t="s">
        <v>11</v>
      </c>
      <c r="X3" s="84"/>
      <c r="Y3" s="84"/>
      <c r="Z3" s="84" t="s">
        <v>12</v>
      </c>
      <c r="AA3" s="84"/>
      <c r="AB3" s="84"/>
    </row>
    <row r="4" spans="1:32" s="27" customFormat="1" ht="19.5" customHeight="1" x14ac:dyDescent="0.25">
      <c r="A4" s="83"/>
      <c r="B4" s="85" t="s">
        <v>15</v>
      </c>
      <c r="C4" s="85" t="s">
        <v>32</v>
      </c>
      <c r="D4" s="86" t="s">
        <v>2</v>
      </c>
      <c r="E4" s="85" t="s">
        <v>15</v>
      </c>
      <c r="F4" s="85" t="s">
        <v>32</v>
      </c>
      <c r="G4" s="86" t="s">
        <v>2</v>
      </c>
      <c r="H4" s="85" t="s">
        <v>15</v>
      </c>
      <c r="I4" s="85" t="s">
        <v>32</v>
      </c>
      <c r="J4" s="86" t="s">
        <v>2</v>
      </c>
      <c r="K4" s="85" t="s">
        <v>15</v>
      </c>
      <c r="L4" s="85" t="s">
        <v>32</v>
      </c>
      <c r="M4" s="86" t="s">
        <v>2</v>
      </c>
      <c r="N4" s="85" t="s">
        <v>15</v>
      </c>
      <c r="O4" s="85" t="s">
        <v>32</v>
      </c>
      <c r="P4" s="86" t="s">
        <v>2</v>
      </c>
      <c r="Q4" s="85" t="s">
        <v>15</v>
      </c>
      <c r="R4" s="85" t="s">
        <v>32</v>
      </c>
      <c r="S4" s="86" t="s">
        <v>2</v>
      </c>
      <c r="T4" s="85" t="s">
        <v>15</v>
      </c>
      <c r="U4" s="85" t="s">
        <v>32</v>
      </c>
      <c r="V4" s="86" t="s">
        <v>2</v>
      </c>
      <c r="W4" s="85" t="s">
        <v>15</v>
      </c>
      <c r="X4" s="85" t="s">
        <v>32</v>
      </c>
      <c r="Y4" s="86" t="s">
        <v>2</v>
      </c>
      <c r="Z4" s="85" t="s">
        <v>15</v>
      </c>
      <c r="AA4" s="85" t="s">
        <v>32</v>
      </c>
      <c r="AB4" s="86" t="s">
        <v>2</v>
      </c>
    </row>
    <row r="5" spans="1:32" s="27" customFormat="1" ht="6" customHeight="1" x14ac:dyDescent="0.25">
      <c r="A5" s="83"/>
      <c r="B5" s="85"/>
      <c r="C5" s="85"/>
      <c r="D5" s="86"/>
      <c r="E5" s="85"/>
      <c r="F5" s="85"/>
      <c r="G5" s="86"/>
      <c r="H5" s="85"/>
      <c r="I5" s="85"/>
      <c r="J5" s="86"/>
      <c r="K5" s="85"/>
      <c r="L5" s="85"/>
      <c r="M5" s="86"/>
      <c r="N5" s="85"/>
      <c r="O5" s="85"/>
      <c r="P5" s="86"/>
      <c r="Q5" s="85"/>
      <c r="R5" s="85"/>
      <c r="S5" s="86"/>
      <c r="T5" s="85"/>
      <c r="U5" s="85"/>
      <c r="V5" s="86"/>
      <c r="W5" s="85"/>
      <c r="X5" s="85"/>
      <c r="Y5" s="86"/>
      <c r="Z5" s="85"/>
      <c r="AA5" s="85"/>
      <c r="AB5" s="86"/>
    </row>
    <row r="6" spans="1:32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19</v>
      </c>
      <c r="U6" s="43">
        <v>20</v>
      </c>
      <c r="V6" s="43">
        <v>21</v>
      </c>
      <c r="W6" s="43">
        <v>22</v>
      </c>
      <c r="X6" s="43">
        <v>23</v>
      </c>
      <c r="Y6" s="43">
        <v>24</v>
      </c>
      <c r="Z6" s="43">
        <v>25</v>
      </c>
      <c r="AA6" s="43">
        <v>26</v>
      </c>
      <c r="AB6" s="43">
        <v>27</v>
      </c>
    </row>
    <row r="7" spans="1:32" s="30" customFormat="1" ht="18" customHeight="1" x14ac:dyDescent="0.25">
      <c r="A7" s="50" t="s">
        <v>33</v>
      </c>
      <c r="B7" s="28">
        <f>SUM(B8:B28)</f>
        <v>850</v>
      </c>
      <c r="C7" s="28">
        <f>SUM(C8:C28)</f>
        <v>1027</v>
      </c>
      <c r="D7" s="56">
        <f>IF(B7=0,0,C7/B7)*100</f>
        <v>120.82352941176471</v>
      </c>
      <c r="E7" s="28">
        <f>SUM(E8:E28)</f>
        <v>720</v>
      </c>
      <c r="F7" s="28">
        <f>SUM(F8:F28)</f>
        <v>895</v>
      </c>
      <c r="G7" s="56">
        <f>IF(E7=0,0,F7/E7)*100</f>
        <v>124.30555555555556</v>
      </c>
      <c r="H7" s="28">
        <f>SUM(H8:H28)</f>
        <v>21</v>
      </c>
      <c r="I7" s="28">
        <f>SUM(I8:I28)</f>
        <v>18</v>
      </c>
      <c r="J7" s="56">
        <f>IF(H7=0,0,I7/H7)*100</f>
        <v>85.714285714285708</v>
      </c>
      <c r="K7" s="28">
        <f>SUM(K8:K28)</f>
        <v>3</v>
      </c>
      <c r="L7" s="28">
        <f>SUM(L8:L28)</f>
        <v>0</v>
      </c>
      <c r="M7" s="56">
        <f>IF(K7=0,0,L7/K7)*100</f>
        <v>0</v>
      </c>
      <c r="N7" s="28">
        <f>SUM(N8:N28)</f>
        <v>5</v>
      </c>
      <c r="O7" s="28">
        <f>SUM(O8:O28)</f>
        <v>3</v>
      </c>
      <c r="P7" s="56">
        <f>IF(N7=0,0,O7/N7)*100</f>
        <v>60</v>
      </c>
      <c r="Q7" s="28">
        <f>SUM(Q8:Q28)</f>
        <v>468</v>
      </c>
      <c r="R7" s="28">
        <f>SUM(R8:R28)</f>
        <v>427</v>
      </c>
      <c r="S7" s="56">
        <f>IF(Q7=0,0,R7/Q7)*100</f>
        <v>91.239316239316238</v>
      </c>
      <c r="T7" s="28">
        <f>SUM(T8:T28)</f>
        <v>774</v>
      </c>
      <c r="U7" s="28">
        <f>SUM(U8:U28)</f>
        <v>923</v>
      </c>
      <c r="V7" s="56">
        <f>IF(T7=0,0,U7/T7)*100</f>
        <v>119.25064599483204</v>
      </c>
      <c r="W7" s="28">
        <f>SUM(W8:W28)</f>
        <v>647</v>
      </c>
      <c r="X7" s="28">
        <f>SUM(X8:X28)</f>
        <v>792</v>
      </c>
      <c r="Y7" s="56">
        <f>IF(W7=0,0,X7/W7)*100</f>
        <v>122.41112828438949</v>
      </c>
      <c r="Z7" s="28">
        <f>SUM(Z8:Z28)</f>
        <v>569</v>
      </c>
      <c r="AA7" s="28">
        <f>SUM(AA8:AA28)</f>
        <v>706</v>
      </c>
      <c r="AB7" s="56">
        <f>IF(Z7=0,0,AA7/Z7)*100</f>
        <v>124.07732864674867</v>
      </c>
      <c r="AC7" s="29"/>
      <c r="AF7" s="33"/>
    </row>
    <row r="8" spans="1:32" s="33" customFormat="1" ht="18" customHeight="1" x14ac:dyDescent="0.25">
      <c r="A8" s="51" t="s">
        <v>34</v>
      </c>
      <c r="B8" s="31">
        <v>44</v>
      </c>
      <c r="C8" s="31">
        <v>56</v>
      </c>
      <c r="D8" s="57">
        <f t="shared" ref="D8:D28" si="0">IF(B8=0,0,C8/B8)*100</f>
        <v>127.27272727272727</v>
      </c>
      <c r="E8" s="31">
        <v>42</v>
      </c>
      <c r="F8" s="31">
        <v>54</v>
      </c>
      <c r="G8" s="57">
        <f t="shared" ref="G8:G28" si="1">IF(E8=0,0,F8/E8)*100</f>
        <v>128.57142857142858</v>
      </c>
      <c r="H8" s="31">
        <v>3</v>
      </c>
      <c r="I8" s="31">
        <v>2</v>
      </c>
      <c r="J8" s="57">
        <f t="shared" ref="J8:J28" si="2">IF(H8=0,0,I8/H8)*100</f>
        <v>66.666666666666657</v>
      </c>
      <c r="K8" s="31">
        <v>0</v>
      </c>
      <c r="L8" s="31">
        <v>0</v>
      </c>
      <c r="M8" s="57">
        <f t="shared" ref="M8:M28" si="3">IF(K8=0,0,L8/K8)*100</f>
        <v>0</v>
      </c>
      <c r="N8" s="31">
        <v>0</v>
      </c>
      <c r="O8" s="31">
        <v>0</v>
      </c>
      <c r="P8" s="57">
        <f t="shared" ref="P8:P28" si="4">IF(N8=0,0,O8/N8)*100</f>
        <v>0</v>
      </c>
      <c r="Q8" s="31">
        <v>34</v>
      </c>
      <c r="R8" s="46">
        <v>31</v>
      </c>
      <c r="S8" s="57">
        <f t="shared" ref="S8:S28" si="5">IF(Q8=0,0,R8/Q8)*100</f>
        <v>91.17647058823529</v>
      </c>
      <c r="T8" s="31">
        <v>41</v>
      </c>
      <c r="U8" s="46">
        <v>52</v>
      </c>
      <c r="V8" s="57">
        <f t="shared" ref="V8:V28" si="6">IF(T8=0,0,U8/T8)*100</f>
        <v>126.82926829268293</v>
      </c>
      <c r="W8" s="31">
        <v>39</v>
      </c>
      <c r="X8" s="46">
        <v>50</v>
      </c>
      <c r="Y8" s="57">
        <f t="shared" ref="Y8:Y28" si="7">IF(W8=0,0,X8/W8)*100</f>
        <v>128.2051282051282</v>
      </c>
      <c r="Z8" s="31">
        <v>37</v>
      </c>
      <c r="AA8" s="46">
        <v>48</v>
      </c>
      <c r="AB8" s="57">
        <f t="shared" ref="AB8:AB28" si="8">IF(Z8=0,0,AA8/Z8)*100</f>
        <v>129.72972972972974</v>
      </c>
      <c r="AC8" s="29"/>
      <c r="AD8" s="32"/>
    </row>
    <row r="9" spans="1:32" s="34" customFormat="1" ht="18" customHeight="1" x14ac:dyDescent="0.25">
      <c r="A9" s="52" t="s">
        <v>35</v>
      </c>
      <c r="B9" s="31">
        <v>25</v>
      </c>
      <c r="C9" s="31">
        <v>37</v>
      </c>
      <c r="D9" s="57">
        <f t="shared" si="0"/>
        <v>148</v>
      </c>
      <c r="E9" s="31">
        <v>19</v>
      </c>
      <c r="F9" s="31">
        <v>33</v>
      </c>
      <c r="G9" s="57">
        <f t="shared" si="1"/>
        <v>173.68421052631581</v>
      </c>
      <c r="H9" s="31">
        <v>0</v>
      </c>
      <c r="I9" s="31">
        <v>0</v>
      </c>
      <c r="J9" s="57">
        <f t="shared" si="2"/>
        <v>0</v>
      </c>
      <c r="K9" s="31">
        <v>0</v>
      </c>
      <c r="L9" s="31">
        <v>0</v>
      </c>
      <c r="M9" s="57">
        <f t="shared" si="3"/>
        <v>0</v>
      </c>
      <c r="N9" s="31">
        <v>0</v>
      </c>
      <c r="O9" s="31">
        <v>0</v>
      </c>
      <c r="P9" s="57">
        <f t="shared" si="4"/>
        <v>0</v>
      </c>
      <c r="Q9" s="31">
        <v>15</v>
      </c>
      <c r="R9" s="46">
        <v>15</v>
      </c>
      <c r="S9" s="57">
        <f t="shared" si="5"/>
        <v>100</v>
      </c>
      <c r="T9" s="31">
        <v>23</v>
      </c>
      <c r="U9" s="46">
        <v>37</v>
      </c>
      <c r="V9" s="57">
        <f t="shared" si="6"/>
        <v>160.86956521739131</v>
      </c>
      <c r="W9" s="31">
        <v>17</v>
      </c>
      <c r="X9" s="46">
        <v>33</v>
      </c>
      <c r="Y9" s="57">
        <f t="shared" si="7"/>
        <v>194.11764705882354</v>
      </c>
      <c r="Z9" s="31">
        <v>17</v>
      </c>
      <c r="AA9" s="46">
        <v>30</v>
      </c>
      <c r="AB9" s="57">
        <f t="shared" si="8"/>
        <v>176.47058823529412</v>
      </c>
      <c r="AC9" s="29"/>
      <c r="AD9" s="32"/>
    </row>
    <row r="10" spans="1:32" s="33" customFormat="1" ht="18" customHeight="1" x14ac:dyDescent="0.25">
      <c r="A10" s="52" t="s">
        <v>36</v>
      </c>
      <c r="B10" s="31">
        <v>34</v>
      </c>
      <c r="C10" s="31">
        <v>23</v>
      </c>
      <c r="D10" s="57">
        <f t="shared" si="0"/>
        <v>67.64705882352942</v>
      </c>
      <c r="E10" s="31">
        <v>29</v>
      </c>
      <c r="F10" s="31">
        <v>18</v>
      </c>
      <c r="G10" s="57">
        <f t="shared" si="1"/>
        <v>62.068965517241381</v>
      </c>
      <c r="H10" s="31">
        <v>0</v>
      </c>
      <c r="I10" s="31">
        <v>0</v>
      </c>
      <c r="J10" s="57">
        <f t="shared" si="2"/>
        <v>0</v>
      </c>
      <c r="K10" s="31">
        <v>0</v>
      </c>
      <c r="L10" s="31">
        <v>0</v>
      </c>
      <c r="M10" s="57">
        <f t="shared" si="3"/>
        <v>0</v>
      </c>
      <c r="N10" s="31">
        <v>0</v>
      </c>
      <c r="O10" s="31">
        <v>0</v>
      </c>
      <c r="P10" s="57">
        <f t="shared" si="4"/>
        <v>0</v>
      </c>
      <c r="Q10" s="31">
        <v>25</v>
      </c>
      <c r="R10" s="46">
        <v>9</v>
      </c>
      <c r="S10" s="57">
        <f t="shared" si="5"/>
        <v>36</v>
      </c>
      <c r="T10" s="31">
        <v>33</v>
      </c>
      <c r="U10" s="46">
        <v>20</v>
      </c>
      <c r="V10" s="57">
        <f t="shared" si="6"/>
        <v>60.606060606060609</v>
      </c>
      <c r="W10" s="31">
        <v>28</v>
      </c>
      <c r="X10" s="46">
        <v>15</v>
      </c>
      <c r="Y10" s="57">
        <f t="shared" si="7"/>
        <v>53.571428571428569</v>
      </c>
      <c r="Z10" s="31">
        <v>23</v>
      </c>
      <c r="AA10" s="46">
        <v>12</v>
      </c>
      <c r="AB10" s="57">
        <f t="shared" si="8"/>
        <v>52.173913043478258</v>
      </c>
      <c r="AC10" s="29"/>
      <c r="AD10" s="32"/>
    </row>
    <row r="11" spans="1:32" s="33" customFormat="1" ht="18" customHeight="1" x14ac:dyDescent="0.25">
      <c r="A11" s="52" t="s">
        <v>37</v>
      </c>
      <c r="B11" s="31">
        <v>44</v>
      </c>
      <c r="C11" s="31">
        <v>37</v>
      </c>
      <c r="D11" s="57">
        <f t="shared" si="0"/>
        <v>84.090909090909093</v>
      </c>
      <c r="E11" s="31">
        <v>43</v>
      </c>
      <c r="F11" s="31">
        <v>36</v>
      </c>
      <c r="G11" s="57">
        <f t="shared" si="1"/>
        <v>83.720930232558146</v>
      </c>
      <c r="H11" s="31">
        <v>3</v>
      </c>
      <c r="I11" s="31">
        <v>0</v>
      </c>
      <c r="J11" s="57">
        <f t="shared" si="2"/>
        <v>0</v>
      </c>
      <c r="K11" s="31">
        <v>1</v>
      </c>
      <c r="L11" s="31">
        <v>0</v>
      </c>
      <c r="M11" s="57">
        <f t="shared" si="3"/>
        <v>0</v>
      </c>
      <c r="N11" s="31">
        <v>0</v>
      </c>
      <c r="O11" s="31">
        <v>0</v>
      </c>
      <c r="P11" s="57">
        <f t="shared" si="4"/>
        <v>0</v>
      </c>
      <c r="Q11" s="31">
        <v>30</v>
      </c>
      <c r="R11" s="46">
        <v>17</v>
      </c>
      <c r="S11" s="57">
        <f t="shared" si="5"/>
        <v>56.666666666666664</v>
      </c>
      <c r="T11" s="31">
        <v>34</v>
      </c>
      <c r="U11" s="46">
        <v>34</v>
      </c>
      <c r="V11" s="57">
        <f t="shared" si="6"/>
        <v>100</v>
      </c>
      <c r="W11" s="31">
        <v>33</v>
      </c>
      <c r="X11" s="46">
        <v>33</v>
      </c>
      <c r="Y11" s="57">
        <f t="shared" si="7"/>
        <v>100</v>
      </c>
      <c r="Z11" s="31">
        <v>23</v>
      </c>
      <c r="AA11" s="46">
        <v>24</v>
      </c>
      <c r="AB11" s="57">
        <f t="shared" si="8"/>
        <v>104.34782608695652</v>
      </c>
      <c r="AC11" s="29"/>
      <c r="AD11" s="32"/>
    </row>
    <row r="12" spans="1:32" s="33" customFormat="1" ht="18" customHeight="1" x14ac:dyDescent="0.25">
      <c r="A12" s="52" t="s">
        <v>38</v>
      </c>
      <c r="B12" s="31">
        <v>15</v>
      </c>
      <c r="C12" s="31">
        <v>21</v>
      </c>
      <c r="D12" s="57">
        <f t="shared" si="0"/>
        <v>140</v>
      </c>
      <c r="E12" s="31">
        <v>15</v>
      </c>
      <c r="F12" s="31">
        <v>21</v>
      </c>
      <c r="G12" s="57">
        <f t="shared" si="1"/>
        <v>140</v>
      </c>
      <c r="H12" s="31">
        <v>0</v>
      </c>
      <c r="I12" s="31">
        <v>0</v>
      </c>
      <c r="J12" s="57">
        <f t="shared" si="2"/>
        <v>0</v>
      </c>
      <c r="K12" s="31">
        <v>0</v>
      </c>
      <c r="L12" s="31">
        <v>0</v>
      </c>
      <c r="M12" s="57">
        <f t="shared" si="3"/>
        <v>0</v>
      </c>
      <c r="N12" s="31">
        <v>0</v>
      </c>
      <c r="O12" s="31">
        <v>0</v>
      </c>
      <c r="P12" s="57">
        <f t="shared" si="4"/>
        <v>0</v>
      </c>
      <c r="Q12" s="31">
        <v>9</v>
      </c>
      <c r="R12" s="46">
        <v>12</v>
      </c>
      <c r="S12" s="57">
        <f t="shared" si="5"/>
        <v>133.33333333333331</v>
      </c>
      <c r="T12" s="31">
        <v>15</v>
      </c>
      <c r="U12" s="46">
        <v>19</v>
      </c>
      <c r="V12" s="57">
        <f t="shared" si="6"/>
        <v>126.66666666666666</v>
      </c>
      <c r="W12" s="31">
        <v>15</v>
      </c>
      <c r="X12" s="46">
        <v>19</v>
      </c>
      <c r="Y12" s="57">
        <f t="shared" si="7"/>
        <v>126.66666666666666</v>
      </c>
      <c r="Z12" s="31">
        <v>15</v>
      </c>
      <c r="AA12" s="46">
        <v>17</v>
      </c>
      <c r="AB12" s="57">
        <f t="shared" si="8"/>
        <v>113.33333333333333</v>
      </c>
      <c r="AC12" s="29"/>
      <c r="AD12" s="32"/>
    </row>
    <row r="13" spans="1:32" s="33" customFormat="1" ht="18" customHeight="1" x14ac:dyDescent="0.25">
      <c r="A13" s="52" t="s">
        <v>39</v>
      </c>
      <c r="B13" s="31">
        <v>24</v>
      </c>
      <c r="C13" s="31">
        <v>28</v>
      </c>
      <c r="D13" s="57">
        <f t="shared" si="0"/>
        <v>116.66666666666667</v>
      </c>
      <c r="E13" s="31">
        <v>22</v>
      </c>
      <c r="F13" s="31">
        <v>27</v>
      </c>
      <c r="G13" s="57">
        <f t="shared" si="1"/>
        <v>122.72727272727273</v>
      </c>
      <c r="H13" s="31">
        <v>0</v>
      </c>
      <c r="I13" s="31">
        <v>0</v>
      </c>
      <c r="J13" s="57">
        <f t="shared" si="2"/>
        <v>0</v>
      </c>
      <c r="K13" s="31">
        <v>0</v>
      </c>
      <c r="L13" s="31">
        <v>0</v>
      </c>
      <c r="M13" s="57">
        <f t="shared" si="3"/>
        <v>0</v>
      </c>
      <c r="N13" s="31">
        <v>0</v>
      </c>
      <c r="O13" s="31">
        <v>0</v>
      </c>
      <c r="P13" s="57">
        <f t="shared" si="4"/>
        <v>0</v>
      </c>
      <c r="Q13" s="31">
        <v>8</v>
      </c>
      <c r="R13" s="46">
        <v>13</v>
      </c>
      <c r="S13" s="57">
        <f t="shared" si="5"/>
        <v>162.5</v>
      </c>
      <c r="T13" s="31">
        <v>22</v>
      </c>
      <c r="U13" s="46">
        <v>26</v>
      </c>
      <c r="V13" s="57">
        <f t="shared" si="6"/>
        <v>118.18181818181819</v>
      </c>
      <c r="W13" s="31">
        <v>21</v>
      </c>
      <c r="X13" s="46">
        <v>25</v>
      </c>
      <c r="Y13" s="57">
        <f t="shared" si="7"/>
        <v>119.04761904761905</v>
      </c>
      <c r="Z13" s="31">
        <v>20</v>
      </c>
      <c r="AA13" s="46">
        <v>20</v>
      </c>
      <c r="AB13" s="57">
        <f t="shared" si="8"/>
        <v>100</v>
      </c>
      <c r="AC13" s="29"/>
      <c r="AD13" s="32"/>
    </row>
    <row r="14" spans="1:32" s="33" customFormat="1" ht="18" customHeight="1" x14ac:dyDescent="0.25">
      <c r="A14" s="52" t="s">
        <v>40</v>
      </c>
      <c r="B14" s="31">
        <v>7</v>
      </c>
      <c r="C14" s="31">
        <v>13</v>
      </c>
      <c r="D14" s="57">
        <f t="shared" si="0"/>
        <v>185.71428571428572</v>
      </c>
      <c r="E14" s="31">
        <v>6</v>
      </c>
      <c r="F14" s="31">
        <v>13</v>
      </c>
      <c r="G14" s="57">
        <f t="shared" si="1"/>
        <v>216.66666666666666</v>
      </c>
      <c r="H14" s="31">
        <v>1</v>
      </c>
      <c r="I14" s="31">
        <v>0</v>
      </c>
      <c r="J14" s="57">
        <f t="shared" si="2"/>
        <v>0</v>
      </c>
      <c r="K14" s="31">
        <v>0</v>
      </c>
      <c r="L14" s="31">
        <v>0</v>
      </c>
      <c r="M14" s="57">
        <f t="shared" si="3"/>
        <v>0</v>
      </c>
      <c r="N14" s="31">
        <v>0</v>
      </c>
      <c r="O14" s="31">
        <v>0</v>
      </c>
      <c r="P14" s="57">
        <f t="shared" si="4"/>
        <v>0</v>
      </c>
      <c r="Q14" s="31">
        <v>3</v>
      </c>
      <c r="R14" s="46">
        <v>3</v>
      </c>
      <c r="S14" s="57">
        <f t="shared" si="5"/>
        <v>100</v>
      </c>
      <c r="T14" s="31">
        <v>5</v>
      </c>
      <c r="U14" s="46">
        <v>13</v>
      </c>
      <c r="V14" s="57">
        <f t="shared" si="6"/>
        <v>260</v>
      </c>
      <c r="W14" s="31">
        <v>4</v>
      </c>
      <c r="X14" s="46">
        <v>13</v>
      </c>
      <c r="Y14" s="57">
        <f t="shared" si="7"/>
        <v>325</v>
      </c>
      <c r="Z14" s="31">
        <v>4</v>
      </c>
      <c r="AA14" s="46">
        <v>12</v>
      </c>
      <c r="AB14" s="57">
        <f t="shared" si="8"/>
        <v>300</v>
      </c>
      <c r="AC14" s="29"/>
      <c r="AD14" s="32"/>
    </row>
    <row r="15" spans="1:32" s="33" customFormat="1" ht="18" customHeight="1" x14ac:dyDescent="0.25">
      <c r="A15" s="52" t="s">
        <v>41</v>
      </c>
      <c r="B15" s="31">
        <v>36</v>
      </c>
      <c r="C15" s="31">
        <v>32</v>
      </c>
      <c r="D15" s="57">
        <f t="shared" si="0"/>
        <v>88.888888888888886</v>
      </c>
      <c r="E15" s="31">
        <v>25</v>
      </c>
      <c r="F15" s="31">
        <v>19</v>
      </c>
      <c r="G15" s="57">
        <f t="shared" si="1"/>
        <v>76</v>
      </c>
      <c r="H15" s="31">
        <v>1</v>
      </c>
      <c r="I15" s="31">
        <v>1</v>
      </c>
      <c r="J15" s="57">
        <f t="shared" si="2"/>
        <v>100</v>
      </c>
      <c r="K15" s="31">
        <v>0</v>
      </c>
      <c r="L15" s="31">
        <v>0</v>
      </c>
      <c r="M15" s="57">
        <f t="shared" si="3"/>
        <v>0</v>
      </c>
      <c r="N15" s="31">
        <v>0</v>
      </c>
      <c r="O15" s="31">
        <v>0</v>
      </c>
      <c r="P15" s="57">
        <f t="shared" si="4"/>
        <v>0</v>
      </c>
      <c r="Q15" s="31">
        <v>15</v>
      </c>
      <c r="R15" s="46">
        <v>8</v>
      </c>
      <c r="S15" s="57">
        <f t="shared" si="5"/>
        <v>53.333333333333336</v>
      </c>
      <c r="T15" s="31">
        <v>35</v>
      </c>
      <c r="U15" s="46">
        <v>27</v>
      </c>
      <c r="V15" s="57">
        <f t="shared" si="6"/>
        <v>77.142857142857153</v>
      </c>
      <c r="W15" s="31">
        <v>24</v>
      </c>
      <c r="X15" s="46">
        <v>15</v>
      </c>
      <c r="Y15" s="57">
        <f t="shared" si="7"/>
        <v>62.5</v>
      </c>
      <c r="Z15" s="31">
        <v>23</v>
      </c>
      <c r="AA15" s="46">
        <v>11</v>
      </c>
      <c r="AB15" s="57">
        <f t="shared" si="8"/>
        <v>47.826086956521742</v>
      </c>
      <c r="AC15" s="29"/>
      <c r="AD15" s="32"/>
    </row>
    <row r="16" spans="1:32" s="33" customFormat="1" ht="18" customHeight="1" x14ac:dyDescent="0.25">
      <c r="A16" s="52" t="s">
        <v>42</v>
      </c>
      <c r="B16" s="31">
        <v>35</v>
      </c>
      <c r="C16" s="31">
        <v>28</v>
      </c>
      <c r="D16" s="57">
        <f t="shared" si="0"/>
        <v>80</v>
      </c>
      <c r="E16" s="31">
        <v>30</v>
      </c>
      <c r="F16" s="31">
        <v>25</v>
      </c>
      <c r="G16" s="57">
        <f t="shared" si="1"/>
        <v>83.333333333333343</v>
      </c>
      <c r="H16" s="31">
        <v>0</v>
      </c>
      <c r="I16" s="31">
        <v>0</v>
      </c>
      <c r="J16" s="57">
        <f t="shared" si="2"/>
        <v>0</v>
      </c>
      <c r="K16" s="31">
        <v>0</v>
      </c>
      <c r="L16" s="31">
        <v>0</v>
      </c>
      <c r="M16" s="57">
        <f t="shared" si="3"/>
        <v>0</v>
      </c>
      <c r="N16" s="31">
        <v>0</v>
      </c>
      <c r="O16" s="31">
        <v>0</v>
      </c>
      <c r="P16" s="57">
        <f t="shared" si="4"/>
        <v>0</v>
      </c>
      <c r="Q16" s="31">
        <v>22</v>
      </c>
      <c r="R16" s="46">
        <v>16</v>
      </c>
      <c r="S16" s="57">
        <f t="shared" si="5"/>
        <v>72.727272727272734</v>
      </c>
      <c r="T16" s="31">
        <v>32</v>
      </c>
      <c r="U16" s="46">
        <v>25</v>
      </c>
      <c r="V16" s="57">
        <f t="shared" si="6"/>
        <v>78.125</v>
      </c>
      <c r="W16" s="31">
        <v>27</v>
      </c>
      <c r="X16" s="46">
        <v>22</v>
      </c>
      <c r="Y16" s="57">
        <f t="shared" si="7"/>
        <v>81.481481481481481</v>
      </c>
      <c r="Z16" s="31">
        <v>23</v>
      </c>
      <c r="AA16" s="46">
        <v>20</v>
      </c>
      <c r="AB16" s="57">
        <f t="shared" si="8"/>
        <v>86.956521739130437</v>
      </c>
      <c r="AC16" s="29"/>
      <c r="AD16" s="32"/>
    </row>
    <row r="17" spans="1:30" s="33" customFormat="1" ht="18" customHeight="1" x14ac:dyDescent="0.25">
      <c r="A17" s="52" t="s">
        <v>43</v>
      </c>
      <c r="B17" s="31">
        <v>31</v>
      </c>
      <c r="C17" s="31">
        <v>30</v>
      </c>
      <c r="D17" s="57">
        <f t="shared" si="0"/>
        <v>96.774193548387103</v>
      </c>
      <c r="E17" s="31">
        <v>26</v>
      </c>
      <c r="F17" s="31">
        <v>24</v>
      </c>
      <c r="G17" s="57">
        <f t="shared" si="1"/>
        <v>92.307692307692307</v>
      </c>
      <c r="H17" s="31">
        <v>0</v>
      </c>
      <c r="I17" s="31">
        <v>0</v>
      </c>
      <c r="J17" s="57">
        <f t="shared" si="2"/>
        <v>0</v>
      </c>
      <c r="K17" s="31">
        <v>0</v>
      </c>
      <c r="L17" s="31">
        <v>0</v>
      </c>
      <c r="M17" s="57">
        <f t="shared" si="3"/>
        <v>0</v>
      </c>
      <c r="N17" s="31">
        <v>0</v>
      </c>
      <c r="O17" s="31">
        <v>0</v>
      </c>
      <c r="P17" s="57">
        <f t="shared" si="4"/>
        <v>0</v>
      </c>
      <c r="Q17" s="31">
        <v>12</v>
      </c>
      <c r="R17" s="46">
        <v>6</v>
      </c>
      <c r="S17" s="57">
        <f t="shared" si="5"/>
        <v>50</v>
      </c>
      <c r="T17" s="31">
        <v>29</v>
      </c>
      <c r="U17" s="46">
        <v>29</v>
      </c>
      <c r="V17" s="57">
        <f t="shared" si="6"/>
        <v>100</v>
      </c>
      <c r="W17" s="31">
        <v>24</v>
      </c>
      <c r="X17" s="46">
        <v>23</v>
      </c>
      <c r="Y17" s="57">
        <f t="shared" si="7"/>
        <v>95.833333333333343</v>
      </c>
      <c r="Z17" s="31">
        <v>23</v>
      </c>
      <c r="AA17" s="46">
        <v>21</v>
      </c>
      <c r="AB17" s="57">
        <f t="shared" si="8"/>
        <v>91.304347826086953</v>
      </c>
      <c r="AC17" s="29"/>
      <c r="AD17" s="32"/>
    </row>
    <row r="18" spans="1:30" s="33" customFormat="1" ht="18" customHeight="1" x14ac:dyDescent="0.25">
      <c r="A18" s="52" t="s">
        <v>44</v>
      </c>
      <c r="B18" s="31">
        <v>22</v>
      </c>
      <c r="C18" s="31">
        <v>32</v>
      </c>
      <c r="D18" s="57">
        <f t="shared" si="0"/>
        <v>145.45454545454547</v>
      </c>
      <c r="E18" s="31">
        <v>21</v>
      </c>
      <c r="F18" s="31">
        <v>32</v>
      </c>
      <c r="G18" s="57">
        <f t="shared" si="1"/>
        <v>152.38095238095238</v>
      </c>
      <c r="H18" s="31">
        <v>0</v>
      </c>
      <c r="I18" s="31">
        <v>0</v>
      </c>
      <c r="J18" s="57">
        <f t="shared" si="2"/>
        <v>0</v>
      </c>
      <c r="K18" s="31">
        <v>0</v>
      </c>
      <c r="L18" s="31">
        <v>0</v>
      </c>
      <c r="M18" s="57">
        <f t="shared" si="3"/>
        <v>0</v>
      </c>
      <c r="N18" s="31">
        <v>0</v>
      </c>
      <c r="O18" s="31">
        <v>0</v>
      </c>
      <c r="P18" s="57">
        <f t="shared" si="4"/>
        <v>0</v>
      </c>
      <c r="Q18" s="31">
        <v>20</v>
      </c>
      <c r="R18" s="46">
        <v>9</v>
      </c>
      <c r="S18" s="57">
        <f t="shared" si="5"/>
        <v>45</v>
      </c>
      <c r="T18" s="31">
        <v>20</v>
      </c>
      <c r="U18" s="46">
        <v>26</v>
      </c>
      <c r="V18" s="57">
        <f t="shared" si="6"/>
        <v>130</v>
      </c>
      <c r="W18" s="31">
        <v>19</v>
      </c>
      <c r="X18" s="46">
        <v>26</v>
      </c>
      <c r="Y18" s="57">
        <f t="shared" si="7"/>
        <v>136.84210526315789</v>
      </c>
      <c r="Z18" s="31">
        <v>15</v>
      </c>
      <c r="AA18" s="46">
        <v>22</v>
      </c>
      <c r="AB18" s="57">
        <f t="shared" si="8"/>
        <v>146.66666666666666</v>
      </c>
      <c r="AC18" s="29"/>
      <c r="AD18" s="32"/>
    </row>
    <row r="19" spans="1:30" s="33" customFormat="1" ht="18" customHeight="1" x14ac:dyDescent="0.25">
      <c r="A19" s="52" t="s">
        <v>45</v>
      </c>
      <c r="B19" s="31">
        <v>40</v>
      </c>
      <c r="C19" s="31">
        <v>54</v>
      </c>
      <c r="D19" s="57">
        <f t="shared" si="0"/>
        <v>135</v>
      </c>
      <c r="E19" s="31">
        <v>39</v>
      </c>
      <c r="F19" s="31">
        <v>51</v>
      </c>
      <c r="G19" s="57">
        <f t="shared" si="1"/>
        <v>130.76923076923077</v>
      </c>
      <c r="H19" s="31">
        <v>1</v>
      </c>
      <c r="I19" s="31">
        <v>1</v>
      </c>
      <c r="J19" s="57">
        <f t="shared" si="2"/>
        <v>100</v>
      </c>
      <c r="K19" s="31">
        <v>0</v>
      </c>
      <c r="L19" s="31">
        <v>0</v>
      </c>
      <c r="M19" s="57">
        <f t="shared" si="3"/>
        <v>0</v>
      </c>
      <c r="N19" s="31">
        <v>0</v>
      </c>
      <c r="O19" s="31">
        <v>0</v>
      </c>
      <c r="P19" s="57">
        <f t="shared" si="4"/>
        <v>0</v>
      </c>
      <c r="Q19" s="31">
        <v>33</v>
      </c>
      <c r="R19" s="46">
        <v>27</v>
      </c>
      <c r="S19" s="57">
        <f t="shared" si="5"/>
        <v>81.818181818181827</v>
      </c>
      <c r="T19" s="31">
        <v>38</v>
      </c>
      <c r="U19" s="46">
        <v>46</v>
      </c>
      <c r="V19" s="57">
        <f t="shared" si="6"/>
        <v>121.05263157894737</v>
      </c>
      <c r="W19" s="31">
        <v>37</v>
      </c>
      <c r="X19" s="46">
        <v>43</v>
      </c>
      <c r="Y19" s="57">
        <f t="shared" si="7"/>
        <v>116.21621621621621</v>
      </c>
      <c r="Z19" s="31">
        <v>34</v>
      </c>
      <c r="AA19" s="46">
        <v>40</v>
      </c>
      <c r="AB19" s="57">
        <f t="shared" si="8"/>
        <v>117.64705882352942</v>
      </c>
      <c r="AC19" s="29"/>
      <c r="AD19" s="32"/>
    </row>
    <row r="20" spans="1:30" s="33" customFormat="1" ht="18" customHeight="1" x14ac:dyDescent="0.25">
      <c r="A20" s="52" t="s">
        <v>46</v>
      </c>
      <c r="B20" s="31">
        <v>7</v>
      </c>
      <c r="C20" s="31">
        <v>16</v>
      </c>
      <c r="D20" s="57">
        <f t="shared" si="0"/>
        <v>228.57142857142856</v>
      </c>
      <c r="E20" s="31">
        <v>7</v>
      </c>
      <c r="F20" s="31">
        <v>15</v>
      </c>
      <c r="G20" s="57">
        <f t="shared" si="1"/>
        <v>214.28571428571428</v>
      </c>
      <c r="H20" s="31">
        <v>1</v>
      </c>
      <c r="I20" s="31">
        <v>3</v>
      </c>
      <c r="J20" s="57">
        <f t="shared" si="2"/>
        <v>300</v>
      </c>
      <c r="K20" s="31">
        <v>0</v>
      </c>
      <c r="L20" s="31">
        <v>0</v>
      </c>
      <c r="M20" s="57">
        <f t="shared" si="3"/>
        <v>0</v>
      </c>
      <c r="N20" s="31">
        <v>0</v>
      </c>
      <c r="O20" s="31">
        <v>0</v>
      </c>
      <c r="P20" s="57">
        <f t="shared" si="4"/>
        <v>0</v>
      </c>
      <c r="Q20" s="31">
        <v>5</v>
      </c>
      <c r="R20" s="46">
        <v>4</v>
      </c>
      <c r="S20" s="57">
        <f t="shared" si="5"/>
        <v>80</v>
      </c>
      <c r="T20" s="31">
        <v>5</v>
      </c>
      <c r="U20" s="46">
        <v>11</v>
      </c>
      <c r="V20" s="57">
        <f t="shared" si="6"/>
        <v>220.00000000000003</v>
      </c>
      <c r="W20" s="31">
        <v>5</v>
      </c>
      <c r="X20" s="46">
        <v>10</v>
      </c>
      <c r="Y20" s="57">
        <f t="shared" si="7"/>
        <v>200</v>
      </c>
      <c r="Z20" s="31">
        <v>4</v>
      </c>
      <c r="AA20" s="46">
        <v>10</v>
      </c>
      <c r="AB20" s="57">
        <f t="shared" si="8"/>
        <v>250</v>
      </c>
      <c r="AC20" s="29"/>
      <c r="AD20" s="32"/>
    </row>
    <row r="21" spans="1:30" s="33" customFormat="1" ht="18" customHeight="1" x14ac:dyDescent="0.25">
      <c r="A21" s="52" t="s">
        <v>47</v>
      </c>
      <c r="B21" s="31">
        <v>25</v>
      </c>
      <c r="C21" s="31">
        <v>18</v>
      </c>
      <c r="D21" s="57">
        <f t="shared" si="0"/>
        <v>72</v>
      </c>
      <c r="E21" s="31">
        <v>20</v>
      </c>
      <c r="F21" s="31">
        <v>14</v>
      </c>
      <c r="G21" s="57">
        <f t="shared" si="1"/>
        <v>70</v>
      </c>
      <c r="H21" s="31">
        <v>0</v>
      </c>
      <c r="I21" s="31">
        <v>1</v>
      </c>
      <c r="J21" s="57">
        <f t="shared" si="2"/>
        <v>0</v>
      </c>
      <c r="K21" s="31">
        <v>0</v>
      </c>
      <c r="L21" s="31">
        <v>0</v>
      </c>
      <c r="M21" s="57">
        <f t="shared" si="3"/>
        <v>0</v>
      </c>
      <c r="N21" s="31">
        <v>0</v>
      </c>
      <c r="O21" s="31">
        <v>1</v>
      </c>
      <c r="P21" s="57">
        <f t="shared" si="4"/>
        <v>0</v>
      </c>
      <c r="Q21" s="31">
        <v>9</v>
      </c>
      <c r="R21" s="46">
        <v>5</v>
      </c>
      <c r="S21" s="57">
        <f t="shared" si="5"/>
        <v>55.555555555555557</v>
      </c>
      <c r="T21" s="31">
        <v>22</v>
      </c>
      <c r="U21" s="46">
        <v>15</v>
      </c>
      <c r="V21" s="57">
        <f t="shared" si="6"/>
        <v>68.181818181818173</v>
      </c>
      <c r="W21" s="31">
        <v>17</v>
      </c>
      <c r="X21" s="46">
        <v>11</v>
      </c>
      <c r="Y21" s="57">
        <f t="shared" si="7"/>
        <v>64.705882352941174</v>
      </c>
      <c r="Z21" s="31">
        <v>13</v>
      </c>
      <c r="AA21" s="46">
        <v>10</v>
      </c>
      <c r="AB21" s="57">
        <f t="shared" si="8"/>
        <v>76.923076923076934</v>
      </c>
      <c r="AC21" s="29"/>
      <c r="AD21" s="32"/>
    </row>
    <row r="22" spans="1:30" s="33" customFormat="1" ht="18" customHeight="1" x14ac:dyDescent="0.25">
      <c r="A22" s="52" t="s">
        <v>48</v>
      </c>
      <c r="B22" s="31">
        <v>12</v>
      </c>
      <c r="C22" s="31">
        <v>13</v>
      </c>
      <c r="D22" s="57">
        <f t="shared" si="0"/>
        <v>108.33333333333333</v>
      </c>
      <c r="E22" s="31">
        <v>12</v>
      </c>
      <c r="F22" s="31">
        <v>13</v>
      </c>
      <c r="G22" s="57">
        <f t="shared" si="1"/>
        <v>108.33333333333333</v>
      </c>
      <c r="H22" s="31">
        <v>1</v>
      </c>
      <c r="I22" s="31">
        <v>1</v>
      </c>
      <c r="J22" s="57">
        <f t="shared" si="2"/>
        <v>100</v>
      </c>
      <c r="K22" s="31">
        <v>0</v>
      </c>
      <c r="L22" s="31">
        <v>0</v>
      </c>
      <c r="M22" s="57">
        <f t="shared" si="3"/>
        <v>0</v>
      </c>
      <c r="N22" s="31">
        <v>0</v>
      </c>
      <c r="O22" s="31">
        <v>0</v>
      </c>
      <c r="P22" s="57">
        <f t="shared" si="4"/>
        <v>0</v>
      </c>
      <c r="Q22" s="31">
        <v>12</v>
      </c>
      <c r="R22" s="46">
        <v>12</v>
      </c>
      <c r="S22" s="57">
        <f t="shared" si="5"/>
        <v>100</v>
      </c>
      <c r="T22" s="31">
        <v>9</v>
      </c>
      <c r="U22" s="46">
        <v>11</v>
      </c>
      <c r="V22" s="57">
        <f t="shared" si="6"/>
        <v>122.22222222222223</v>
      </c>
      <c r="W22" s="31">
        <v>9</v>
      </c>
      <c r="X22" s="46">
        <v>11</v>
      </c>
      <c r="Y22" s="57">
        <f t="shared" si="7"/>
        <v>122.22222222222223</v>
      </c>
      <c r="Z22" s="31">
        <v>8</v>
      </c>
      <c r="AA22" s="46">
        <v>9</v>
      </c>
      <c r="AB22" s="57">
        <f t="shared" si="8"/>
        <v>112.5</v>
      </c>
      <c r="AC22" s="29"/>
      <c r="AD22" s="32"/>
    </row>
    <row r="23" spans="1:30" s="33" customFormat="1" ht="18" customHeight="1" x14ac:dyDescent="0.25">
      <c r="A23" s="52" t="s">
        <v>49</v>
      </c>
      <c r="B23" s="31">
        <v>15</v>
      </c>
      <c r="C23" s="31">
        <v>17</v>
      </c>
      <c r="D23" s="57">
        <f t="shared" si="0"/>
        <v>113.33333333333333</v>
      </c>
      <c r="E23" s="31">
        <v>14</v>
      </c>
      <c r="F23" s="31">
        <v>16</v>
      </c>
      <c r="G23" s="57">
        <f t="shared" si="1"/>
        <v>114.28571428571428</v>
      </c>
      <c r="H23" s="31">
        <v>0</v>
      </c>
      <c r="I23" s="31">
        <v>0</v>
      </c>
      <c r="J23" s="57">
        <f t="shared" si="2"/>
        <v>0</v>
      </c>
      <c r="K23" s="31">
        <v>0</v>
      </c>
      <c r="L23" s="31">
        <v>0</v>
      </c>
      <c r="M23" s="57">
        <f t="shared" si="3"/>
        <v>0</v>
      </c>
      <c r="N23" s="31">
        <v>0</v>
      </c>
      <c r="O23" s="31">
        <v>0</v>
      </c>
      <c r="P23" s="57">
        <f t="shared" si="4"/>
        <v>0</v>
      </c>
      <c r="Q23" s="31">
        <v>10</v>
      </c>
      <c r="R23" s="46">
        <v>3</v>
      </c>
      <c r="S23" s="57">
        <f t="shared" si="5"/>
        <v>30</v>
      </c>
      <c r="T23" s="31">
        <v>15</v>
      </c>
      <c r="U23" s="46">
        <v>17</v>
      </c>
      <c r="V23" s="57">
        <f t="shared" si="6"/>
        <v>113.33333333333333</v>
      </c>
      <c r="W23" s="31">
        <v>14</v>
      </c>
      <c r="X23" s="46">
        <v>16</v>
      </c>
      <c r="Y23" s="57">
        <f t="shared" si="7"/>
        <v>114.28571428571428</v>
      </c>
      <c r="Z23" s="31">
        <v>12</v>
      </c>
      <c r="AA23" s="46">
        <v>16</v>
      </c>
      <c r="AB23" s="57">
        <f t="shared" si="8"/>
        <v>133.33333333333331</v>
      </c>
      <c r="AC23" s="29"/>
      <c r="AD23" s="32"/>
    </row>
    <row r="24" spans="1:30" s="33" customFormat="1" ht="18" customHeight="1" x14ac:dyDescent="0.25">
      <c r="A24" s="52" t="s">
        <v>50</v>
      </c>
      <c r="B24" s="31">
        <v>16</v>
      </c>
      <c r="C24" s="31">
        <v>21</v>
      </c>
      <c r="D24" s="57">
        <f t="shared" si="0"/>
        <v>131.25</v>
      </c>
      <c r="E24" s="31">
        <v>12</v>
      </c>
      <c r="F24" s="31">
        <v>18</v>
      </c>
      <c r="G24" s="57">
        <f t="shared" si="1"/>
        <v>150</v>
      </c>
      <c r="H24" s="31">
        <v>0</v>
      </c>
      <c r="I24" s="31">
        <v>0</v>
      </c>
      <c r="J24" s="57">
        <f t="shared" si="2"/>
        <v>0</v>
      </c>
      <c r="K24" s="31">
        <v>0</v>
      </c>
      <c r="L24" s="31">
        <v>0</v>
      </c>
      <c r="M24" s="57">
        <f t="shared" si="3"/>
        <v>0</v>
      </c>
      <c r="N24" s="31">
        <v>0</v>
      </c>
      <c r="O24" s="31">
        <v>0</v>
      </c>
      <c r="P24" s="57">
        <f t="shared" si="4"/>
        <v>0</v>
      </c>
      <c r="Q24" s="31">
        <v>10</v>
      </c>
      <c r="R24" s="46">
        <v>1</v>
      </c>
      <c r="S24" s="57">
        <f t="shared" si="5"/>
        <v>10</v>
      </c>
      <c r="T24" s="31">
        <v>15</v>
      </c>
      <c r="U24" s="46">
        <v>19</v>
      </c>
      <c r="V24" s="57">
        <f t="shared" si="6"/>
        <v>126.66666666666666</v>
      </c>
      <c r="W24" s="31">
        <v>11</v>
      </c>
      <c r="X24" s="46">
        <v>16</v>
      </c>
      <c r="Y24" s="57">
        <f t="shared" si="7"/>
        <v>145.45454545454547</v>
      </c>
      <c r="Z24" s="31">
        <v>10</v>
      </c>
      <c r="AA24" s="46">
        <v>16</v>
      </c>
      <c r="AB24" s="57">
        <f t="shared" si="8"/>
        <v>160</v>
      </c>
      <c r="AC24" s="29"/>
      <c r="AD24" s="32"/>
    </row>
    <row r="25" spans="1:30" s="33" customFormat="1" ht="18" customHeight="1" x14ac:dyDescent="0.25">
      <c r="A25" s="53" t="s">
        <v>51</v>
      </c>
      <c r="B25" s="31">
        <v>30</v>
      </c>
      <c r="C25" s="31">
        <v>50</v>
      </c>
      <c r="D25" s="57">
        <f t="shared" si="0"/>
        <v>166.66666666666669</v>
      </c>
      <c r="E25" s="31">
        <v>28</v>
      </c>
      <c r="F25" s="31">
        <v>43</v>
      </c>
      <c r="G25" s="57">
        <f t="shared" si="1"/>
        <v>153.57142857142858</v>
      </c>
      <c r="H25" s="31">
        <v>2</v>
      </c>
      <c r="I25" s="31">
        <v>2</v>
      </c>
      <c r="J25" s="57">
        <f t="shared" si="2"/>
        <v>100</v>
      </c>
      <c r="K25" s="31">
        <v>0</v>
      </c>
      <c r="L25" s="31">
        <v>0</v>
      </c>
      <c r="M25" s="57">
        <f t="shared" si="3"/>
        <v>0</v>
      </c>
      <c r="N25" s="31">
        <v>0</v>
      </c>
      <c r="O25" s="31">
        <v>0</v>
      </c>
      <c r="P25" s="57">
        <f t="shared" si="4"/>
        <v>0</v>
      </c>
      <c r="Q25" s="31">
        <v>23</v>
      </c>
      <c r="R25" s="46">
        <v>34</v>
      </c>
      <c r="S25" s="57">
        <f t="shared" si="5"/>
        <v>147.82608695652172</v>
      </c>
      <c r="T25" s="31">
        <v>22</v>
      </c>
      <c r="U25" s="46">
        <v>44</v>
      </c>
      <c r="V25" s="57">
        <f t="shared" si="6"/>
        <v>200</v>
      </c>
      <c r="W25" s="31">
        <v>20</v>
      </c>
      <c r="X25" s="46">
        <v>38</v>
      </c>
      <c r="Y25" s="57">
        <f t="shared" si="7"/>
        <v>190</v>
      </c>
      <c r="Z25" s="31">
        <v>18</v>
      </c>
      <c r="AA25" s="46">
        <v>35</v>
      </c>
      <c r="AB25" s="57">
        <f t="shared" si="8"/>
        <v>194.44444444444443</v>
      </c>
      <c r="AC25" s="29"/>
      <c r="AD25" s="32"/>
    </row>
    <row r="26" spans="1:30" s="33" customFormat="1" ht="18" customHeight="1" x14ac:dyDescent="0.25">
      <c r="A26" s="52" t="s">
        <v>52</v>
      </c>
      <c r="B26" s="31">
        <v>207</v>
      </c>
      <c r="C26" s="31">
        <v>291</v>
      </c>
      <c r="D26" s="57">
        <f t="shared" si="0"/>
        <v>140.57971014492753</v>
      </c>
      <c r="E26" s="31">
        <v>173</v>
      </c>
      <c r="F26" s="31">
        <v>251</v>
      </c>
      <c r="G26" s="57">
        <f t="shared" si="1"/>
        <v>145.08670520231215</v>
      </c>
      <c r="H26" s="31">
        <v>4</v>
      </c>
      <c r="I26" s="31">
        <v>3</v>
      </c>
      <c r="J26" s="57">
        <f t="shared" si="2"/>
        <v>75</v>
      </c>
      <c r="K26" s="31">
        <v>1</v>
      </c>
      <c r="L26" s="31">
        <v>0</v>
      </c>
      <c r="M26" s="57">
        <f t="shared" si="3"/>
        <v>0</v>
      </c>
      <c r="N26" s="31">
        <v>3</v>
      </c>
      <c r="O26" s="31">
        <v>0</v>
      </c>
      <c r="P26" s="57">
        <f t="shared" si="4"/>
        <v>0</v>
      </c>
      <c r="Q26" s="31">
        <v>45</v>
      </c>
      <c r="R26" s="46">
        <v>45</v>
      </c>
      <c r="S26" s="57">
        <f t="shared" si="5"/>
        <v>100</v>
      </c>
      <c r="T26" s="31">
        <v>188</v>
      </c>
      <c r="U26" s="46">
        <v>259</v>
      </c>
      <c r="V26" s="57">
        <f t="shared" si="6"/>
        <v>137.7659574468085</v>
      </c>
      <c r="W26" s="31">
        <v>155</v>
      </c>
      <c r="X26" s="46">
        <v>218</v>
      </c>
      <c r="Y26" s="57">
        <f t="shared" si="7"/>
        <v>140.64516129032259</v>
      </c>
      <c r="Z26" s="31">
        <v>136</v>
      </c>
      <c r="AA26" s="46">
        <v>195</v>
      </c>
      <c r="AB26" s="57">
        <f t="shared" si="8"/>
        <v>143.38235294117646</v>
      </c>
      <c r="AC26" s="29"/>
      <c r="AD26" s="32"/>
    </row>
    <row r="27" spans="1:30" s="33" customFormat="1" ht="18" customHeight="1" x14ac:dyDescent="0.25">
      <c r="A27" s="52" t="s">
        <v>53</v>
      </c>
      <c r="B27" s="31">
        <v>95</v>
      </c>
      <c r="C27" s="31">
        <v>128</v>
      </c>
      <c r="D27" s="57">
        <f t="shared" si="0"/>
        <v>134.73684210526315</v>
      </c>
      <c r="E27" s="31">
        <v>73</v>
      </c>
      <c r="F27" s="31">
        <v>107</v>
      </c>
      <c r="G27" s="57">
        <f t="shared" si="1"/>
        <v>146.57534246575344</v>
      </c>
      <c r="H27" s="31">
        <v>1</v>
      </c>
      <c r="I27" s="31">
        <v>3</v>
      </c>
      <c r="J27" s="57">
        <f t="shared" si="2"/>
        <v>300</v>
      </c>
      <c r="K27" s="31">
        <v>1</v>
      </c>
      <c r="L27" s="31">
        <v>0</v>
      </c>
      <c r="M27" s="57">
        <f t="shared" si="3"/>
        <v>0</v>
      </c>
      <c r="N27" s="31">
        <v>1</v>
      </c>
      <c r="O27" s="31">
        <v>2</v>
      </c>
      <c r="P27" s="57">
        <f t="shared" si="4"/>
        <v>200</v>
      </c>
      <c r="Q27" s="31">
        <v>65</v>
      </c>
      <c r="R27" s="46">
        <v>95</v>
      </c>
      <c r="S27" s="57">
        <f t="shared" si="5"/>
        <v>146.15384615384613</v>
      </c>
      <c r="T27" s="31">
        <v>90</v>
      </c>
      <c r="U27" s="46">
        <v>118</v>
      </c>
      <c r="V27" s="57">
        <f t="shared" si="6"/>
        <v>131.11111111111111</v>
      </c>
      <c r="W27" s="31">
        <v>68</v>
      </c>
      <c r="X27" s="46">
        <v>97</v>
      </c>
      <c r="Y27" s="57">
        <f t="shared" si="7"/>
        <v>142.64705882352942</v>
      </c>
      <c r="Z27" s="31">
        <v>61</v>
      </c>
      <c r="AA27" s="46">
        <v>89</v>
      </c>
      <c r="AB27" s="57">
        <f t="shared" si="8"/>
        <v>145.90163934426229</v>
      </c>
      <c r="AC27" s="29"/>
      <c r="AD27" s="32"/>
    </row>
    <row r="28" spans="1:30" s="33" customFormat="1" ht="18" customHeight="1" x14ac:dyDescent="0.25">
      <c r="A28" s="54" t="s">
        <v>54</v>
      </c>
      <c r="B28" s="31">
        <v>86</v>
      </c>
      <c r="C28" s="31">
        <v>82</v>
      </c>
      <c r="D28" s="57">
        <f t="shared" si="0"/>
        <v>95.348837209302332</v>
      </c>
      <c r="E28" s="31">
        <v>64</v>
      </c>
      <c r="F28" s="31">
        <v>65</v>
      </c>
      <c r="G28" s="57">
        <f t="shared" si="1"/>
        <v>101.5625</v>
      </c>
      <c r="H28" s="31">
        <v>3</v>
      </c>
      <c r="I28" s="31">
        <v>1</v>
      </c>
      <c r="J28" s="57">
        <f t="shared" si="2"/>
        <v>33.333333333333329</v>
      </c>
      <c r="K28" s="31">
        <v>0</v>
      </c>
      <c r="L28" s="31">
        <v>0</v>
      </c>
      <c r="M28" s="57">
        <f t="shared" si="3"/>
        <v>0</v>
      </c>
      <c r="N28" s="31">
        <v>1</v>
      </c>
      <c r="O28" s="31">
        <v>0</v>
      </c>
      <c r="P28" s="57">
        <f t="shared" si="4"/>
        <v>0</v>
      </c>
      <c r="Q28" s="31">
        <v>63</v>
      </c>
      <c r="R28" s="46">
        <v>62</v>
      </c>
      <c r="S28" s="57">
        <f t="shared" si="5"/>
        <v>98.412698412698404</v>
      </c>
      <c r="T28" s="31">
        <v>81</v>
      </c>
      <c r="U28" s="46">
        <v>75</v>
      </c>
      <c r="V28" s="57">
        <f t="shared" si="6"/>
        <v>92.592592592592595</v>
      </c>
      <c r="W28" s="31">
        <v>60</v>
      </c>
      <c r="X28" s="46">
        <v>58</v>
      </c>
      <c r="Y28" s="57">
        <f t="shared" si="7"/>
        <v>96.666666666666671</v>
      </c>
      <c r="Z28" s="31">
        <v>50</v>
      </c>
      <c r="AA28" s="46">
        <v>49</v>
      </c>
      <c r="AB28" s="57">
        <f t="shared" si="8"/>
        <v>98</v>
      </c>
      <c r="AC28" s="29"/>
      <c r="AD28" s="32"/>
    </row>
    <row r="29" spans="1:30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30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30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30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1:25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1:25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1:25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1:25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1:25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1:25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1:25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1:25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1:25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1:25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1:25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1:25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1:25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1:25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1:25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1:25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7"/>
  <sheetViews>
    <sheetView view="pageBreakPreview" zoomScale="80" zoomScaleNormal="70" zoomScaleSheetLayoutView="80" workbookViewId="0">
      <selection activeCell="E14" sqref="E14"/>
    </sheetView>
  </sheetViews>
  <sheetFormatPr defaultColWidth="8" defaultRowHeight="12.75" x14ac:dyDescent="0.2"/>
  <cols>
    <col min="1" max="1" width="60.85546875" style="2" customWidth="1"/>
    <col min="2" max="3" width="18.285156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84.75" customHeight="1" x14ac:dyDescent="0.2">
      <c r="A1" s="69" t="s">
        <v>57</v>
      </c>
      <c r="B1" s="69"/>
      <c r="C1" s="69"/>
      <c r="D1" s="69"/>
      <c r="E1" s="69"/>
    </row>
    <row r="2" spans="1:11" s="3" customFormat="1" ht="23.25" customHeight="1" x14ac:dyDescent="0.25">
      <c r="A2" s="74" t="s">
        <v>0</v>
      </c>
      <c r="B2" s="70" t="s">
        <v>27</v>
      </c>
      <c r="C2" s="70" t="s">
        <v>28</v>
      </c>
      <c r="D2" s="72" t="s">
        <v>1</v>
      </c>
      <c r="E2" s="73"/>
    </row>
    <row r="3" spans="1:11" s="3" customFormat="1" ht="42" customHeight="1" x14ac:dyDescent="0.25">
      <c r="A3" s="75"/>
      <c r="B3" s="71"/>
      <c r="C3" s="71"/>
      <c r="D3" s="4" t="s">
        <v>2</v>
      </c>
      <c r="E3" s="5" t="s">
        <v>72</v>
      </c>
    </row>
    <row r="4" spans="1:11" s="8" customFormat="1" ht="15.75" customHeight="1" x14ac:dyDescent="0.25">
      <c r="A4" s="6" t="s">
        <v>3</v>
      </c>
      <c r="B4" s="7">
        <v>5</v>
      </c>
      <c r="C4" s="7">
        <v>6</v>
      </c>
      <c r="D4" s="7">
        <v>7</v>
      </c>
      <c r="E4" s="7">
        <v>8</v>
      </c>
    </row>
    <row r="5" spans="1:11" s="8" customFormat="1" ht="31.5" customHeight="1" x14ac:dyDescent="0.25">
      <c r="A5" s="9" t="s">
        <v>61</v>
      </c>
      <c r="B5" s="58">
        <f>'6'!B7</f>
        <v>347</v>
      </c>
      <c r="C5" s="58">
        <f>'6'!C7</f>
        <v>307</v>
      </c>
      <c r="D5" s="55">
        <f>IF(B5=0,0,C5/B5)*100</f>
        <v>88.472622478386171</v>
      </c>
      <c r="E5" s="49">
        <f>C5-B5</f>
        <v>-40</v>
      </c>
      <c r="K5" s="11"/>
    </row>
    <row r="6" spans="1:11" s="3" customFormat="1" ht="31.5" customHeight="1" x14ac:dyDescent="0.25">
      <c r="A6" s="9" t="s">
        <v>62</v>
      </c>
      <c r="B6" s="58">
        <f>'6'!E7</f>
        <v>258</v>
      </c>
      <c r="C6" s="58">
        <f>'6'!F7</f>
        <v>204</v>
      </c>
      <c r="D6" s="55">
        <f t="shared" ref="D6:D10" si="0">IF(B6=0,0,C6/B6)*100</f>
        <v>79.069767441860463</v>
      </c>
      <c r="E6" s="49">
        <f t="shared" ref="E6:E10" si="1">C6-B6</f>
        <v>-54</v>
      </c>
      <c r="K6" s="11"/>
    </row>
    <row r="7" spans="1:11" s="3" customFormat="1" ht="54.75" customHeight="1" x14ac:dyDescent="0.25">
      <c r="A7" s="12" t="s">
        <v>63</v>
      </c>
      <c r="B7" s="58">
        <f>'6'!H7</f>
        <v>16</v>
      </c>
      <c r="C7" s="58">
        <f>'6'!I7</f>
        <v>3</v>
      </c>
      <c r="D7" s="55">
        <f t="shared" si="0"/>
        <v>18.75</v>
      </c>
      <c r="E7" s="49">
        <f t="shared" si="1"/>
        <v>-13</v>
      </c>
      <c r="K7" s="11"/>
    </row>
    <row r="8" spans="1:11" s="3" customFormat="1" ht="35.25" customHeight="1" x14ac:dyDescent="0.25">
      <c r="A8" s="13" t="s">
        <v>64</v>
      </c>
      <c r="B8" s="58">
        <f>'6'!K7</f>
        <v>1</v>
      </c>
      <c r="C8" s="58">
        <f>'6'!L7</f>
        <v>0</v>
      </c>
      <c r="D8" s="55">
        <f t="shared" si="0"/>
        <v>0</v>
      </c>
      <c r="E8" s="49">
        <f t="shared" si="1"/>
        <v>-1</v>
      </c>
      <c r="K8" s="11"/>
    </row>
    <row r="9" spans="1:11" s="3" customFormat="1" ht="45.75" customHeight="1" x14ac:dyDescent="0.25">
      <c r="A9" s="13" t="s">
        <v>20</v>
      </c>
      <c r="B9" s="58">
        <f>'6'!N7</f>
        <v>0</v>
      </c>
      <c r="C9" s="58">
        <f>'6'!O7</f>
        <v>0</v>
      </c>
      <c r="D9" s="55">
        <f t="shared" si="0"/>
        <v>0</v>
      </c>
      <c r="E9" s="49">
        <f t="shared" si="1"/>
        <v>0</v>
      </c>
      <c r="K9" s="11"/>
    </row>
    <row r="10" spans="1:11" s="3" customFormat="1" ht="55.5" customHeight="1" x14ac:dyDescent="0.25">
      <c r="A10" s="13" t="s">
        <v>65</v>
      </c>
      <c r="B10" s="58">
        <f>'6'!Q7</f>
        <v>151</v>
      </c>
      <c r="C10" s="58">
        <f>'6'!R7</f>
        <v>40</v>
      </c>
      <c r="D10" s="55">
        <f t="shared" si="0"/>
        <v>26.490066225165563</v>
      </c>
      <c r="E10" s="49">
        <f t="shared" si="1"/>
        <v>-111</v>
      </c>
      <c r="K10" s="11"/>
    </row>
    <row r="11" spans="1:11" s="3" customFormat="1" ht="12.75" customHeight="1" x14ac:dyDescent="0.25">
      <c r="A11" s="76" t="s">
        <v>4</v>
      </c>
      <c r="B11" s="77"/>
      <c r="C11" s="77"/>
      <c r="D11" s="77"/>
      <c r="E11" s="77"/>
      <c r="K11" s="11"/>
    </row>
    <row r="12" spans="1:11" s="3" customFormat="1" ht="15" customHeight="1" x14ac:dyDescent="0.25">
      <c r="A12" s="78"/>
      <c r="B12" s="79"/>
      <c r="C12" s="79"/>
      <c r="D12" s="79"/>
      <c r="E12" s="79"/>
      <c r="K12" s="11"/>
    </row>
    <row r="13" spans="1:11" s="3" customFormat="1" ht="20.25" customHeight="1" x14ac:dyDescent="0.25">
      <c r="A13" s="74" t="s">
        <v>0</v>
      </c>
      <c r="B13" s="80" t="s">
        <v>29</v>
      </c>
      <c r="C13" s="80" t="s">
        <v>30</v>
      </c>
      <c r="D13" s="72" t="s">
        <v>1</v>
      </c>
      <c r="E13" s="73"/>
      <c r="K13" s="11"/>
    </row>
    <row r="14" spans="1:11" ht="35.25" customHeight="1" x14ac:dyDescent="0.2">
      <c r="A14" s="75"/>
      <c r="B14" s="80"/>
      <c r="C14" s="80"/>
      <c r="D14" s="4" t="s">
        <v>2</v>
      </c>
      <c r="E14" s="5" t="s">
        <v>72</v>
      </c>
      <c r="K14" s="11"/>
    </row>
    <row r="15" spans="1:11" ht="24" customHeight="1" x14ac:dyDescent="0.2">
      <c r="A15" s="9" t="s">
        <v>61</v>
      </c>
      <c r="B15" s="59">
        <f>'6'!T7</f>
        <v>311</v>
      </c>
      <c r="C15" s="59">
        <f>'6'!U7</f>
        <v>290</v>
      </c>
      <c r="D15" s="48">
        <f t="shared" ref="D15:D17" si="2">C15/B15%</f>
        <v>93.247588424437296</v>
      </c>
      <c r="E15" s="49">
        <f t="shared" ref="E15:E17" si="3">C15-B15</f>
        <v>-21</v>
      </c>
      <c r="K15" s="11"/>
    </row>
    <row r="16" spans="1:11" ht="25.5" customHeight="1" x14ac:dyDescent="0.2">
      <c r="A16" s="1" t="s">
        <v>62</v>
      </c>
      <c r="B16" s="59">
        <f>'6'!W7</f>
        <v>222</v>
      </c>
      <c r="C16" s="59">
        <f>'6'!X7</f>
        <v>187</v>
      </c>
      <c r="D16" s="48">
        <f t="shared" si="2"/>
        <v>84.234234234234222</v>
      </c>
      <c r="E16" s="49">
        <f t="shared" si="3"/>
        <v>-35</v>
      </c>
      <c r="K16" s="11"/>
    </row>
    <row r="17" spans="1:11" ht="33.75" customHeight="1" x14ac:dyDescent="0.2">
      <c r="A17" s="1" t="s">
        <v>66</v>
      </c>
      <c r="B17" s="59">
        <f>'6'!Z7</f>
        <v>200</v>
      </c>
      <c r="C17" s="59">
        <f>'6'!AA7</f>
        <v>163</v>
      </c>
      <c r="D17" s="48">
        <f t="shared" si="2"/>
        <v>81.5</v>
      </c>
      <c r="E17" s="49">
        <f t="shared" si="3"/>
        <v>-37</v>
      </c>
      <c r="K17" s="11"/>
    </row>
  </sheetData>
  <mergeCells count="10">
    <mergeCell ref="A13:A14"/>
    <mergeCell ref="B13:B14"/>
    <mergeCell ref="C13:C14"/>
    <mergeCell ref="D13:E13"/>
    <mergeCell ref="A1:E1"/>
    <mergeCell ref="A2:A3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4"/>
  <sheetViews>
    <sheetView view="pageBreakPreview" zoomScale="87" zoomScaleNormal="75" zoomScaleSheetLayoutView="87" workbookViewId="0">
      <pane xSplit="1" ySplit="6" topLeftCell="B7" activePane="bottomRight" state="frozen"/>
      <selection activeCell="D5" sqref="D5:D10"/>
      <selection pane="topRight" activeCell="D5" sqref="D5:D10"/>
      <selection pane="bottomLeft" activeCell="D5" sqref="D5:D10"/>
      <selection pane="bottomRight" activeCell="B2" sqref="B2"/>
    </sheetView>
  </sheetViews>
  <sheetFormatPr defaultRowHeight="14.25" x14ac:dyDescent="0.2"/>
  <cols>
    <col min="1" max="1" width="29.140625" style="37" customWidth="1"/>
    <col min="2" max="2" width="8.85546875" style="37" customWidth="1"/>
    <col min="3" max="3" width="7.5703125" style="37" customWidth="1"/>
    <col min="4" max="4" width="8.28515625" style="37" customWidth="1"/>
    <col min="5" max="5" width="9.5703125" style="37" customWidth="1"/>
    <col min="6" max="6" width="8.7109375" style="37" customWidth="1"/>
    <col min="7" max="7" width="7.42578125" style="37" customWidth="1"/>
    <col min="8" max="8" width="8.85546875" style="37" customWidth="1"/>
    <col min="9" max="10" width="7.42578125" style="37" customWidth="1"/>
    <col min="11" max="11" width="7.85546875" style="37" customWidth="1"/>
    <col min="12" max="12" width="8.5703125" style="37" customWidth="1"/>
    <col min="13" max="13" width="9" style="37" customWidth="1"/>
    <col min="14" max="14" width="8" style="37" customWidth="1"/>
    <col min="15" max="15" width="7.140625" style="37" customWidth="1"/>
    <col min="16" max="16" width="8.140625" style="37" customWidth="1"/>
    <col min="17" max="17" width="7.7109375" style="37" customWidth="1"/>
    <col min="18" max="18" width="8.7109375" style="37" customWidth="1"/>
    <col min="19" max="19" width="8.140625" style="37" customWidth="1"/>
    <col min="20" max="20" width="8.42578125" style="37" customWidth="1"/>
    <col min="21" max="21" width="7.7109375" style="37" customWidth="1"/>
    <col min="22" max="22" width="8.140625" style="37" customWidth="1"/>
    <col min="23" max="23" width="7.28515625" style="37" customWidth="1"/>
    <col min="24" max="24" width="8" style="37" customWidth="1"/>
    <col min="25" max="25" width="8.28515625" style="37" customWidth="1"/>
    <col min="26" max="26" width="8" style="37" customWidth="1"/>
    <col min="27" max="27" width="7.7109375" style="37" customWidth="1"/>
    <col min="28" max="16384" width="9.140625" style="37"/>
  </cols>
  <sheetData>
    <row r="1" spans="1:32" s="22" customFormat="1" ht="84.75" customHeight="1" x14ac:dyDescent="0.35">
      <c r="B1" s="93" t="s">
        <v>75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21"/>
      <c r="O1" s="21"/>
      <c r="P1" s="21"/>
      <c r="Q1" s="21"/>
      <c r="R1" s="21"/>
      <c r="S1" s="21"/>
      <c r="T1" s="21"/>
      <c r="U1" s="21"/>
      <c r="V1" s="21"/>
      <c r="W1" s="21"/>
      <c r="X1" s="87"/>
      <c r="Y1" s="87"/>
      <c r="Z1" s="41"/>
      <c r="AB1" s="47" t="s">
        <v>14</v>
      </c>
    </row>
    <row r="2" spans="1:32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7</v>
      </c>
      <c r="N2" s="45"/>
      <c r="O2" s="23"/>
      <c r="P2" s="23"/>
      <c r="Q2" s="24"/>
      <c r="R2" s="24"/>
      <c r="S2" s="24"/>
      <c r="T2" s="24"/>
      <c r="U2" s="24"/>
      <c r="V2" s="24"/>
      <c r="X2" s="82"/>
      <c r="Y2" s="82"/>
      <c r="Z2" s="91" t="s">
        <v>7</v>
      </c>
      <c r="AA2" s="91"/>
    </row>
    <row r="3" spans="1:32" s="26" customFormat="1" ht="67.5" customHeight="1" x14ac:dyDescent="0.25">
      <c r="A3" s="83"/>
      <c r="B3" s="84" t="s">
        <v>21</v>
      </c>
      <c r="C3" s="84"/>
      <c r="D3" s="84"/>
      <c r="E3" s="84" t="s">
        <v>22</v>
      </c>
      <c r="F3" s="84"/>
      <c r="G3" s="84"/>
      <c r="H3" s="84" t="s">
        <v>73</v>
      </c>
      <c r="I3" s="84"/>
      <c r="J3" s="84"/>
      <c r="K3" s="84" t="s">
        <v>9</v>
      </c>
      <c r="L3" s="84"/>
      <c r="M3" s="84"/>
      <c r="N3" s="84" t="s">
        <v>10</v>
      </c>
      <c r="O3" s="84"/>
      <c r="P3" s="84"/>
      <c r="Q3" s="88" t="s">
        <v>8</v>
      </c>
      <c r="R3" s="89"/>
      <c r="S3" s="90"/>
      <c r="T3" s="84" t="s">
        <v>16</v>
      </c>
      <c r="U3" s="84"/>
      <c r="V3" s="84"/>
      <c r="W3" s="84" t="s">
        <v>11</v>
      </c>
      <c r="X3" s="84"/>
      <c r="Y3" s="84"/>
      <c r="Z3" s="84" t="s">
        <v>12</v>
      </c>
      <c r="AA3" s="84"/>
      <c r="AB3" s="84"/>
    </row>
    <row r="4" spans="1:32" s="27" customFormat="1" ht="19.5" customHeight="1" x14ac:dyDescent="0.25">
      <c r="A4" s="83"/>
      <c r="B4" s="85" t="s">
        <v>15</v>
      </c>
      <c r="C4" s="85" t="s">
        <v>32</v>
      </c>
      <c r="D4" s="86" t="s">
        <v>2</v>
      </c>
      <c r="E4" s="85" t="s">
        <v>15</v>
      </c>
      <c r="F4" s="85" t="s">
        <v>32</v>
      </c>
      <c r="G4" s="86" t="s">
        <v>2</v>
      </c>
      <c r="H4" s="85" t="s">
        <v>15</v>
      </c>
      <c r="I4" s="85" t="s">
        <v>32</v>
      </c>
      <c r="J4" s="86" t="s">
        <v>2</v>
      </c>
      <c r="K4" s="85" t="s">
        <v>15</v>
      </c>
      <c r="L4" s="85" t="s">
        <v>32</v>
      </c>
      <c r="M4" s="86" t="s">
        <v>2</v>
      </c>
      <c r="N4" s="85" t="s">
        <v>15</v>
      </c>
      <c r="O4" s="85" t="s">
        <v>32</v>
      </c>
      <c r="P4" s="86" t="s">
        <v>2</v>
      </c>
      <c r="Q4" s="85" t="s">
        <v>15</v>
      </c>
      <c r="R4" s="85" t="s">
        <v>32</v>
      </c>
      <c r="S4" s="86" t="s">
        <v>2</v>
      </c>
      <c r="T4" s="85" t="s">
        <v>15</v>
      </c>
      <c r="U4" s="85" t="s">
        <v>32</v>
      </c>
      <c r="V4" s="86" t="s">
        <v>2</v>
      </c>
      <c r="W4" s="85" t="s">
        <v>15</v>
      </c>
      <c r="X4" s="85" t="s">
        <v>32</v>
      </c>
      <c r="Y4" s="86" t="s">
        <v>2</v>
      </c>
      <c r="Z4" s="85" t="s">
        <v>15</v>
      </c>
      <c r="AA4" s="85" t="s">
        <v>32</v>
      </c>
      <c r="AB4" s="86" t="s">
        <v>2</v>
      </c>
    </row>
    <row r="5" spans="1:32" s="27" customFormat="1" ht="6" customHeight="1" x14ac:dyDescent="0.25">
      <c r="A5" s="83"/>
      <c r="B5" s="85"/>
      <c r="C5" s="85"/>
      <c r="D5" s="86"/>
      <c r="E5" s="85"/>
      <c r="F5" s="85"/>
      <c r="G5" s="86"/>
      <c r="H5" s="85"/>
      <c r="I5" s="85"/>
      <c r="J5" s="86"/>
      <c r="K5" s="85"/>
      <c r="L5" s="85"/>
      <c r="M5" s="86"/>
      <c r="N5" s="85"/>
      <c r="O5" s="85"/>
      <c r="P5" s="86"/>
      <c r="Q5" s="85"/>
      <c r="R5" s="85"/>
      <c r="S5" s="86"/>
      <c r="T5" s="85"/>
      <c r="U5" s="85"/>
      <c r="V5" s="86"/>
      <c r="W5" s="85"/>
      <c r="X5" s="85"/>
      <c r="Y5" s="86"/>
      <c r="Z5" s="85"/>
      <c r="AA5" s="85"/>
      <c r="AB5" s="86"/>
    </row>
    <row r="6" spans="1:32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19</v>
      </c>
      <c r="U6" s="43">
        <v>20</v>
      </c>
      <c r="V6" s="43">
        <v>21</v>
      </c>
      <c r="W6" s="43">
        <v>22</v>
      </c>
      <c r="X6" s="43">
        <v>23</v>
      </c>
      <c r="Y6" s="43">
        <v>24</v>
      </c>
      <c r="Z6" s="43">
        <v>25</v>
      </c>
      <c r="AA6" s="43">
        <v>26</v>
      </c>
      <c r="AB6" s="43">
        <v>27</v>
      </c>
    </row>
    <row r="7" spans="1:32" s="30" customFormat="1" ht="18" customHeight="1" x14ac:dyDescent="0.25">
      <c r="A7" s="50" t="s">
        <v>33</v>
      </c>
      <c r="B7" s="28">
        <f>SUM(B8:B28)</f>
        <v>347</v>
      </c>
      <c r="C7" s="28">
        <f>SUM(C8:C28)</f>
        <v>307</v>
      </c>
      <c r="D7" s="56">
        <f>IF(B7=0,0,C7/B7)*100</f>
        <v>88.472622478386171</v>
      </c>
      <c r="E7" s="28">
        <f>SUM(E8:E28)</f>
        <v>258</v>
      </c>
      <c r="F7" s="28">
        <f>SUM(F8:F28)</f>
        <v>204</v>
      </c>
      <c r="G7" s="56">
        <f>IF(E7=0,0,F7/E7)*100</f>
        <v>79.069767441860463</v>
      </c>
      <c r="H7" s="28">
        <f>SUM(H8:H28)</f>
        <v>16</v>
      </c>
      <c r="I7" s="28">
        <f>SUM(I8:I28)</f>
        <v>3</v>
      </c>
      <c r="J7" s="56">
        <f>IF(H7=0,0,I7/H7)*100</f>
        <v>18.75</v>
      </c>
      <c r="K7" s="28">
        <f>SUM(K8:K28)</f>
        <v>1</v>
      </c>
      <c r="L7" s="28">
        <f>SUM(L8:L28)</f>
        <v>0</v>
      </c>
      <c r="M7" s="56">
        <f>IF(K7=0,0,L7/K7)*100</f>
        <v>0</v>
      </c>
      <c r="N7" s="28">
        <f>SUM(N8:N28)</f>
        <v>0</v>
      </c>
      <c r="O7" s="28">
        <f>SUM(O8:O28)</f>
        <v>0</v>
      </c>
      <c r="P7" s="56">
        <f>IF(N7=0,0,O7/N7)*100</f>
        <v>0</v>
      </c>
      <c r="Q7" s="28">
        <f>SUM(Q8:Q28)</f>
        <v>151</v>
      </c>
      <c r="R7" s="28">
        <f>SUM(R8:R28)</f>
        <v>40</v>
      </c>
      <c r="S7" s="56">
        <f>IF(Q7=0,0,R7/Q7)*100</f>
        <v>26.490066225165563</v>
      </c>
      <c r="T7" s="28">
        <f>SUM(T8:T28)</f>
        <v>311</v>
      </c>
      <c r="U7" s="28">
        <f>SUM(U8:U28)</f>
        <v>290</v>
      </c>
      <c r="V7" s="56">
        <f>IF(T7=0,0,U7/T7)*100</f>
        <v>93.247588424437296</v>
      </c>
      <c r="W7" s="28">
        <f>SUM(W8:W28)</f>
        <v>222</v>
      </c>
      <c r="X7" s="28">
        <f>SUM(X8:X28)</f>
        <v>187</v>
      </c>
      <c r="Y7" s="56">
        <f>IF(W7=0,0,X7/W7)*100</f>
        <v>84.234234234234222</v>
      </c>
      <c r="Z7" s="28">
        <f>SUM(Z8:Z28)</f>
        <v>200</v>
      </c>
      <c r="AA7" s="28">
        <f>SUM(AA8:AA28)</f>
        <v>163</v>
      </c>
      <c r="AB7" s="56">
        <f>IF(Z7=0,0,AA7/Z7)*100</f>
        <v>81.5</v>
      </c>
      <c r="AC7" s="29"/>
      <c r="AF7" s="33"/>
    </row>
    <row r="8" spans="1:32" s="33" customFormat="1" ht="18" customHeight="1" x14ac:dyDescent="0.25">
      <c r="A8" s="51" t="s">
        <v>34</v>
      </c>
      <c r="B8" s="31">
        <v>12</v>
      </c>
      <c r="C8" s="31">
        <v>6</v>
      </c>
      <c r="D8" s="57">
        <f t="shared" ref="D8:D28" si="0">IF(B8=0,0,C8/B8)*100</f>
        <v>50</v>
      </c>
      <c r="E8" s="31">
        <v>12</v>
      </c>
      <c r="F8" s="31">
        <v>6</v>
      </c>
      <c r="G8" s="57">
        <f t="shared" ref="G8:G28" si="1">IF(E8=0,0,F8/E8)*100</f>
        <v>50</v>
      </c>
      <c r="H8" s="31">
        <v>0</v>
      </c>
      <c r="I8" s="31">
        <v>0</v>
      </c>
      <c r="J8" s="57">
        <f t="shared" ref="J8:J28" si="2">IF(H8=0,0,I8/H8)*100</f>
        <v>0</v>
      </c>
      <c r="K8" s="31">
        <v>0</v>
      </c>
      <c r="L8" s="31">
        <v>0</v>
      </c>
      <c r="M8" s="57">
        <f t="shared" ref="M8:M28" si="3">IF(K8=0,0,L8/K8)*100</f>
        <v>0</v>
      </c>
      <c r="N8" s="31">
        <v>0</v>
      </c>
      <c r="O8" s="31">
        <v>0</v>
      </c>
      <c r="P8" s="57">
        <f t="shared" ref="P8:P28" si="4">IF(N8=0,0,O8/N8)*100</f>
        <v>0</v>
      </c>
      <c r="Q8" s="31">
        <v>10</v>
      </c>
      <c r="R8" s="46">
        <v>3</v>
      </c>
      <c r="S8" s="57">
        <f t="shared" ref="S8:S28" si="5">IF(Q8=0,0,R8/Q8)*100</f>
        <v>30</v>
      </c>
      <c r="T8" s="31">
        <v>12</v>
      </c>
      <c r="U8" s="46">
        <v>6</v>
      </c>
      <c r="V8" s="57">
        <f t="shared" ref="V8:V28" si="6">IF(T8=0,0,U8/T8)*100</f>
        <v>50</v>
      </c>
      <c r="W8" s="31">
        <v>12</v>
      </c>
      <c r="X8" s="46">
        <v>6</v>
      </c>
      <c r="Y8" s="57">
        <f t="shared" ref="Y8:Y28" si="7">IF(W8=0,0,X8/W8)*100</f>
        <v>50</v>
      </c>
      <c r="Z8" s="31">
        <v>12</v>
      </c>
      <c r="AA8" s="46">
        <v>6</v>
      </c>
      <c r="AB8" s="57">
        <f t="shared" ref="AB8:AB28" si="8">IF(Z8=0,0,AA8/Z8)*100</f>
        <v>50</v>
      </c>
      <c r="AC8" s="29"/>
      <c r="AD8" s="32"/>
    </row>
    <row r="9" spans="1:32" s="34" customFormat="1" ht="18" customHeight="1" x14ac:dyDescent="0.25">
      <c r="A9" s="52" t="s">
        <v>35</v>
      </c>
      <c r="B9" s="31">
        <v>3</v>
      </c>
      <c r="C9" s="31">
        <v>8</v>
      </c>
      <c r="D9" s="57">
        <f t="shared" si="0"/>
        <v>266.66666666666663</v>
      </c>
      <c r="E9" s="31">
        <v>3</v>
      </c>
      <c r="F9" s="31">
        <v>8</v>
      </c>
      <c r="G9" s="57">
        <f t="shared" si="1"/>
        <v>266.66666666666663</v>
      </c>
      <c r="H9" s="31">
        <v>0</v>
      </c>
      <c r="I9" s="31">
        <v>0</v>
      </c>
      <c r="J9" s="57">
        <f t="shared" si="2"/>
        <v>0</v>
      </c>
      <c r="K9" s="31">
        <v>0</v>
      </c>
      <c r="L9" s="31">
        <v>0</v>
      </c>
      <c r="M9" s="57">
        <f t="shared" si="3"/>
        <v>0</v>
      </c>
      <c r="N9" s="31">
        <v>0</v>
      </c>
      <c r="O9" s="31">
        <v>0</v>
      </c>
      <c r="P9" s="57">
        <f t="shared" si="4"/>
        <v>0</v>
      </c>
      <c r="Q9" s="31">
        <v>2</v>
      </c>
      <c r="R9" s="46">
        <v>1</v>
      </c>
      <c r="S9" s="57">
        <f t="shared" si="5"/>
        <v>50</v>
      </c>
      <c r="T9" s="31">
        <v>3</v>
      </c>
      <c r="U9" s="46">
        <v>8</v>
      </c>
      <c r="V9" s="57">
        <f t="shared" si="6"/>
        <v>266.66666666666663</v>
      </c>
      <c r="W9" s="31">
        <v>3</v>
      </c>
      <c r="X9" s="46">
        <v>8</v>
      </c>
      <c r="Y9" s="57">
        <f t="shared" si="7"/>
        <v>266.66666666666663</v>
      </c>
      <c r="Z9" s="31">
        <v>3</v>
      </c>
      <c r="AA9" s="46">
        <v>8</v>
      </c>
      <c r="AB9" s="57">
        <f t="shared" si="8"/>
        <v>266.66666666666663</v>
      </c>
      <c r="AC9" s="29"/>
      <c r="AD9" s="32"/>
    </row>
    <row r="10" spans="1:32" s="33" customFormat="1" ht="18" customHeight="1" x14ac:dyDescent="0.25">
      <c r="A10" s="52" t="s">
        <v>36</v>
      </c>
      <c r="B10" s="31">
        <v>13</v>
      </c>
      <c r="C10" s="31">
        <v>9</v>
      </c>
      <c r="D10" s="57">
        <f t="shared" si="0"/>
        <v>69.230769230769226</v>
      </c>
      <c r="E10" s="31">
        <v>10</v>
      </c>
      <c r="F10" s="31">
        <v>5</v>
      </c>
      <c r="G10" s="57">
        <f t="shared" si="1"/>
        <v>50</v>
      </c>
      <c r="H10" s="31">
        <v>1</v>
      </c>
      <c r="I10" s="31">
        <v>0</v>
      </c>
      <c r="J10" s="57">
        <f t="shared" si="2"/>
        <v>0</v>
      </c>
      <c r="K10" s="31">
        <v>0</v>
      </c>
      <c r="L10" s="31">
        <v>0</v>
      </c>
      <c r="M10" s="57">
        <f t="shared" si="3"/>
        <v>0</v>
      </c>
      <c r="N10" s="31">
        <v>0</v>
      </c>
      <c r="O10" s="31">
        <v>0</v>
      </c>
      <c r="P10" s="57">
        <f t="shared" si="4"/>
        <v>0</v>
      </c>
      <c r="Q10" s="31">
        <v>9</v>
      </c>
      <c r="R10" s="46">
        <v>2</v>
      </c>
      <c r="S10" s="57">
        <f t="shared" si="5"/>
        <v>22.222222222222221</v>
      </c>
      <c r="T10" s="31">
        <v>12</v>
      </c>
      <c r="U10" s="46">
        <v>8</v>
      </c>
      <c r="V10" s="57">
        <f t="shared" si="6"/>
        <v>66.666666666666657</v>
      </c>
      <c r="W10" s="31">
        <v>9</v>
      </c>
      <c r="X10" s="46">
        <v>4</v>
      </c>
      <c r="Y10" s="57">
        <f t="shared" si="7"/>
        <v>44.444444444444443</v>
      </c>
      <c r="Z10" s="31">
        <v>7</v>
      </c>
      <c r="AA10" s="46">
        <v>3</v>
      </c>
      <c r="AB10" s="57">
        <f t="shared" si="8"/>
        <v>42.857142857142854</v>
      </c>
      <c r="AC10" s="29"/>
      <c r="AD10" s="32"/>
    </row>
    <row r="11" spans="1:32" s="33" customFormat="1" ht="18" customHeight="1" x14ac:dyDescent="0.25">
      <c r="A11" s="52" t="s">
        <v>37</v>
      </c>
      <c r="B11" s="31">
        <v>13</v>
      </c>
      <c r="C11" s="31">
        <v>9</v>
      </c>
      <c r="D11" s="57">
        <f t="shared" si="0"/>
        <v>69.230769230769226</v>
      </c>
      <c r="E11" s="31">
        <v>12</v>
      </c>
      <c r="F11" s="31">
        <v>8</v>
      </c>
      <c r="G11" s="57">
        <f t="shared" si="1"/>
        <v>66.666666666666657</v>
      </c>
      <c r="H11" s="31">
        <v>1</v>
      </c>
      <c r="I11" s="31">
        <v>1</v>
      </c>
      <c r="J11" s="57">
        <f t="shared" si="2"/>
        <v>100</v>
      </c>
      <c r="K11" s="31">
        <v>0</v>
      </c>
      <c r="L11" s="31">
        <v>0</v>
      </c>
      <c r="M11" s="57">
        <f t="shared" si="3"/>
        <v>0</v>
      </c>
      <c r="N11" s="31">
        <v>0</v>
      </c>
      <c r="O11" s="31">
        <v>0</v>
      </c>
      <c r="P11" s="57">
        <f t="shared" si="4"/>
        <v>0</v>
      </c>
      <c r="Q11" s="31">
        <v>9</v>
      </c>
      <c r="R11" s="46">
        <v>3</v>
      </c>
      <c r="S11" s="57">
        <f t="shared" si="5"/>
        <v>33.333333333333329</v>
      </c>
      <c r="T11" s="31">
        <v>13</v>
      </c>
      <c r="U11" s="46">
        <v>7</v>
      </c>
      <c r="V11" s="57">
        <f t="shared" si="6"/>
        <v>53.846153846153847</v>
      </c>
      <c r="W11" s="31">
        <v>12</v>
      </c>
      <c r="X11" s="46">
        <v>6</v>
      </c>
      <c r="Y11" s="57">
        <f t="shared" si="7"/>
        <v>50</v>
      </c>
      <c r="Z11" s="31">
        <v>9</v>
      </c>
      <c r="AA11" s="46">
        <v>4</v>
      </c>
      <c r="AB11" s="57">
        <f t="shared" si="8"/>
        <v>44.444444444444443</v>
      </c>
      <c r="AC11" s="29"/>
      <c r="AD11" s="32"/>
    </row>
    <row r="12" spans="1:32" s="33" customFormat="1" ht="18" customHeight="1" x14ac:dyDescent="0.25">
      <c r="A12" s="52" t="s">
        <v>38</v>
      </c>
      <c r="B12" s="31">
        <v>11</v>
      </c>
      <c r="C12" s="31">
        <v>4</v>
      </c>
      <c r="D12" s="57">
        <f t="shared" si="0"/>
        <v>36.363636363636367</v>
      </c>
      <c r="E12" s="31">
        <v>11</v>
      </c>
      <c r="F12" s="31">
        <v>3</v>
      </c>
      <c r="G12" s="57">
        <f t="shared" si="1"/>
        <v>27.27272727272727</v>
      </c>
      <c r="H12" s="31">
        <v>2</v>
      </c>
      <c r="I12" s="31">
        <v>0</v>
      </c>
      <c r="J12" s="57">
        <f t="shared" si="2"/>
        <v>0</v>
      </c>
      <c r="K12" s="31">
        <v>0</v>
      </c>
      <c r="L12" s="31">
        <v>0</v>
      </c>
      <c r="M12" s="57">
        <f t="shared" si="3"/>
        <v>0</v>
      </c>
      <c r="N12" s="31">
        <v>0</v>
      </c>
      <c r="O12" s="31">
        <v>0</v>
      </c>
      <c r="P12" s="57">
        <f t="shared" si="4"/>
        <v>0</v>
      </c>
      <c r="Q12" s="31">
        <v>5</v>
      </c>
      <c r="R12" s="46">
        <v>0</v>
      </c>
      <c r="S12" s="57">
        <f t="shared" si="5"/>
        <v>0</v>
      </c>
      <c r="T12" s="31">
        <v>9</v>
      </c>
      <c r="U12" s="46">
        <v>4</v>
      </c>
      <c r="V12" s="57">
        <f t="shared" si="6"/>
        <v>44.444444444444443</v>
      </c>
      <c r="W12" s="31">
        <v>9</v>
      </c>
      <c r="X12" s="46">
        <v>3</v>
      </c>
      <c r="Y12" s="57">
        <f t="shared" si="7"/>
        <v>33.333333333333329</v>
      </c>
      <c r="Z12" s="31">
        <v>9</v>
      </c>
      <c r="AA12" s="46">
        <v>3</v>
      </c>
      <c r="AB12" s="57">
        <f t="shared" si="8"/>
        <v>33.333333333333329</v>
      </c>
      <c r="AC12" s="29"/>
      <c r="AD12" s="32"/>
    </row>
    <row r="13" spans="1:32" s="33" customFormat="1" ht="18" customHeight="1" x14ac:dyDescent="0.25">
      <c r="A13" s="52" t="s">
        <v>39</v>
      </c>
      <c r="B13" s="31">
        <v>12</v>
      </c>
      <c r="C13" s="31">
        <v>3</v>
      </c>
      <c r="D13" s="57">
        <f t="shared" si="0"/>
        <v>25</v>
      </c>
      <c r="E13" s="31">
        <v>10</v>
      </c>
      <c r="F13" s="31">
        <v>2</v>
      </c>
      <c r="G13" s="57">
        <f t="shared" si="1"/>
        <v>20</v>
      </c>
      <c r="H13" s="31">
        <v>0</v>
      </c>
      <c r="I13" s="31">
        <v>0</v>
      </c>
      <c r="J13" s="57">
        <f t="shared" si="2"/>
        <v>0</v>
      </c>
      <c r="K13" s="31">
        <v>0</v>
      </c>
      <c r="L13" s="31">
        <v>0</v>
      </c>
      <c r="M13" s="57">
        <f t="shared" si="3"/>
        <v>0</v>
      </c>
      <c r="N13" s="31">
        <v>0</v>
      </c>
      <c r="O13" s="31">
        <v>0</v>
      </c>
      <c r="P13" s="57">
        <f t="shared" si="4"/>
        <v>0</v>
      </c>
      <c r="Q13" s="31">
        <v>1</v>
      </c>
      <c r="R13" s="46">
        <v>0</v>
      </c>
      <c r="S13" s="57">
        <f t="shared" si="5"/>
        <v>0</v>
      </c>
      <c r="T13" s="31">
        <v>11</v>
      </c>
      <c r="U13" s="46">
        <v>3</v>
      </c>
      <c r="V13" s="57">
        <f t="shared" si="6"/>
        <v>27.27272727272727</v>
      </c>
      <c r="W13" s="31">
        <v>9</v>
      </c>
      <c r="X13" s="46">
        <v>2</v>
      </c>
      <c r="Y13" s="57">
        <f t="shared" si="7"/>
        <v>22.222222222222221</v>
      </c>
      <c r="Z13" s="31">
        <v>9</v>
      </c>
      <c r="AA13" s="46">
        <v>0</v>
      </c>
      <c r="AB13" s="57">
        <f t="shared" si="8"/>
        <v>0</v>
      </c>
      <c r="AC13" s="29"/>
      <c r="AD13" s="32"/>
    </row>
    <row r="14" spans="1:32" s="33" customFormat="1" ht="18" customHeight="1" x14ac:dyDescent="0.25">
      <c r="A14" s="52" t="s">
        <v>40</v>
      </c>
      <c r="B14" s="31">
        <v>5</v>
      </c>
      <c r="C14" s="31">
        <v>5</v>
      </c>
      <c r="D14" s="57">
        <f t="shared" si="0"/>
        <v>100</v>
      </c>
      <c r="E14" s="31">
        <v>4</v>
      </c>
      <c r="F14" s="31">
        <v>4</v>
      </c>
      <c r="G14" s="57">
        <f t="shared" si="1"/>
        <v>100</v>
      </c>
      <c r="H14" s="31">
        <v>0</v>
      </c>
      <c r="I14" s="31">
        <v>0</v>
      </c>
      <c r="J14" s="57">
        <f t="shared" si="2"/>
        <v>0</v>
      </c>
      <c r="K14" s="31">
        <v>0</v>
      </c>
      <c r="L14" s="31">
        <v>0</v>
      </c>
      <c r="M14" s="57">
        <f t="shared" si="3"/>
        <v>0</v>
      </c>
      <c r="N14" s="31">
        <v>0</v>
      </c>
      <c r="O14" s="31">
        <v>0</v>
      </c>
      <c r="P14" s="57">
        <f t="shared" si="4"/>
        <v>0</v>
      </c>
      <c r="Q14" s="31">
        <v>3</v>
      </c>
      <c r="R14" s="46">
        <v>1</v>
      </c>
      <c r="S14" s="57">
        <f t="shared" si="5"/>
        <v>33.333333333333329</v>
      </c>
      <c r="T14" s="31">
        <v>5</v>
      </c>
      <c r="U14" s="46">
        <v>5</v>
      </c>
      <c r="V14" s="57">
        <f t="shared" si="6"/>
        <v>100</v>
      </c>
      <c r="W14" s="31">
        <v>4</v>
      </c>
      <c r="X14" s="46">
        <v>4</v>
      </c>
      <c r="Y14" s="57">
        <f t="shared" si="7"/>
        <v>100</v>
      </c>
      <c r="Z14" s="31">
        <v>4</v>
      </c>
      <c r="AA14" s="46">
        <v>3</v>
      </c>
      <c r="AB14" s="57">
        <f t="shared" si="8"/>
        <v>75</v>
      </c>
      <c r="AC14" s="29"/>
      <c r="AD14" s="32"/>
    </row>
    <row r="15" spans="1:32" s="33" customFormat="1" ht="18" customHeight="1" x14ac:dyDescent="0.25">
      <c r="A15" s="52" t="s">
        <v>41</v>
      </c>
      <c r="B15" s="31">
        <v>2</v>
      </c>
      <c r="C15" s="31">
        <v>0</v>
      </c>
      <c r="D15" s="57">
        <f t="shared" si="0"/>
        <v>0</v>
      </c>
      <c r="E15" s="31">
        <v>2</v>
      </c>
      <c r="F15" s="31">
        <v>0</v>
      </c>
      <c r="G15" s="57">
        <f t="shared" si="1"/>
        <v>0</v>
      </c>
      <c r="H15" s="31">
        <v>0</v>
      </c>
      <c r="I15" s="31">
        <v>0</v>
      </c>
      <c r="J15" s="57">
        <f t="shared" si="2"/>
        <v>0</v>
      </c>
      <c r="K15" s="31">
        <v>0</v>
      </c>
      <c r="L15" s="31">
        <v>0</v>
      </c>
      <c r="M15" s="57">
        <f t="shared" si="3"/>
        <v>0</v>
      </c>
      <c r="N15" s="31">
        <v>0</v>
      </c>
      <c r="O15" s="31">
        <v>0</v>
      </c>
      <c r="P15" s="57">
        <f t="shared" si="4"/>
        <v>0</v>
      </c>
      <c r="Q15" s="31">
        <v>0</v>
      </c>
      <c r="R15" s="46">
        <v>0</v>
      </c>
      <c r="S15" s="57">
        <f t="shared" si="5"/>
        <v>0</v>
      </c>
      <c r="T15" s="31">
        <v>0</v>
      </c>
      <c r="U15" s="46">
        <v>0</v>
      </c>
      <c r="V15" s="57">
        <f t="shared" si="6"/>
        <v>0</v>
      </c>
      <c r="W15" s="31">
        <v>0</v>
      </c>
      <c r="X15" s="46">
        <v>0</v>
      </c>
      <c r="Y15" s="57">
        <f t="shared" si="7"/>
        <v>0</v>
      </c>
      <c r="Z15" s="31">
        <v>0</v>
      </c>
      <c r="AA15" s="46">
        <v>0</v>
      </c>
      <c r="AB15" s="57">
        <f t="shared" si="8"/>
        <v>0</v>
      </c>
      <c r="AC15" s="29"/>
      <c r="AD15" s="32"/>
    </row>
    <row r="16" spans="1:32" s="33" customFormat="1" ht="18" customHeight="1" x14ac:dyDescent="0.25">
      <c r="A16" s="52" t="s">
        <v>42</v>
      </c>
      <c r="B16" s="31">
        <v>2</v>
      </c>
      <c r="C16" s="31">
        <v>2</v>
      </c>
      <c r="D16" s="57">
        <f t="shared" si="0"/>
        <v>100</v>
      </c>
      <c r="E16" s="31">
        <v>0</v>
      </c>
      <c r="F16" s="31">
        <v>0</v>
      </c>
      <c r="G16" s="57">
        <f t="shared" si="1"/>
        <v>0</v>
      </c>
      <c r="H16" s="31">
        <v>0</v>
      </c>
      <c r="I16" s="31">
        <v>0</v>
      </c>
      <c r="J16" s="57">
        <f t="shared" si="2"/>
        <v>0</v>
      </c>
      <c r="K16" s="31">
        <v>0</v>
      </c>
      <c r="L16" s="31">
        <v>0</v>
      </c>
      <c r="M16" s="57">
        <f t="shared" si="3"/>
        <v>0</v>
      </c>
      <c r="N16" s="31">
        <v>0</v>
      </c>
      <c r="O16" s="31">
        <v>0</v>
      </c>
      <c r="P16" s="57">
        <f t="shared" si="4"/>
        <v>0</v>
      </c>
      <c r="Q16" s="31">
        <v>0</v>
      </c>
      <c r="R16" s="46">
        <v>0</v>
      </c>
      <c r="S16" s="57">
        <f t="shared" si="5"/>
        <v>0</v>
      </c>
      <c r="T16" s="31">
        <v>2</v>
      </c>
      <c r="U16" s="46">
        <v>2</v>
      </c>
      <c r="V16" s="57">
        <f t="shared" si="6"/>
        <v>100</v>
      </c>
      <c r="W16" s="31">
        <v>0</v>
      </c>
      <c r="X16" s="46">
        <v>0</v>
      </c>
      <c r="Y16" s="57">
        <f t="shared" si="7"/>
        <v>0</v>
      </c>
      <c r="Z16" s="31">
        <v>0</v>
      </c>
      <c r="AA16" s="46">
        <v>0</v>
      </c>
      <c r="AB16" s="57">
        <f t="shared" si="8"/>
        <v>0</v>
      </c>
      <c r="AC16" s="29"/>
      <c r="AD16" s="32"/>
    </row>
    <row r="17" spans="1:30" s="33" customFormat="1" ht="18" customHeight="1" x14ac:dyDescent="0.25">
      <c r="A17" s="52" t="s">
        <v>43</v>
      </c>
      <c r="B17" s="31">
        <v>4</v>
      </c>
      <c r="C17" s="31">
        <v>2</v>
      </c>
      <c r="D17" s="57">
        <f t="shared" si="0"/>
        <v>50</v>
      </c>
      <c r="E17" s="31">
        <v>4</v>
      </c>
      <c r="F17" s="31">
        <v>2</v>
      </c>
      <c r="G17" s="57">
        <f t="shared" si="1"/>
        <v>50</v>
      </c>
      <c r="H17" s="31">
        <v>0</v>
      </c>
      <c r="I17" s="31">
        <v>0</v>
      </c>
      <c r="J17" s="57">
        <f t="shared" si="2"/>
        <v>0</v>
      </c>
      <c r="K17" s="31">
        <v>0</v>
      </c>
      <c r="L17" s="31">
        <v>0</v>
      </c>
      <c r="M17" s="57">
        <f t="shared" si="3"/>
        <v>0</v>
      </c>
      <c r="N17" s="31">
        <v>0</v>
      </c>
      <c r="O17" s="31">
        <v>0</v>
      </c>
      <c r="P17" s="57">
        <f t="shared" si="4"/>
        <v>0</v>
      </c>
      <c r="Q17" s="31">
        <v>3</v>
      </c>
      <c r="R17" s="46">
        <v>0</v>
      </c>
      <c r="S17" s="57">
        <f t="shared" si="5"/>
        <v>0</v>
      </c>
      <c r="T17" s="31">
        <v>4</v>
      </c>
      <c r="U17" s="46">
        <v>2</v>
      </c>
      <c r="V17" s="57">
        <f t="shared" si="6"/>
        <v>50</v>
      </c>
      <c r="W17" s="31">
        <v>4</v>
      </c>
      <c r="X17" s="46">
        <v>2</v>
      </c>
      <c r="Y17" s="57">
        <f t="shared" si="7"/>
        <v>50</v>
      </c>
      <c r="Z17" s="31">
        <v>3</v>
      </c>
      <c r="AA17" s="46">
        <v>1</v>
      </c>
      <c r="AB17" s="57">
        <f t="shared" si="8"/>
        <v>33.333333333333329</v>
      </c>
      <c r="AC17" s="29"/>
      <c r="AD17" s="32"/>
    </row>
    <row r="18" spans="1:30" s="33" customFormat="1" ht="18" customHeight="1" x14ac:dyDescent="0.25">
      <c r="A18" s="52" t="s">
        <v>44</v>
      </c>
      <c r="B18" s="31">
        <v>0</v>
      </c>
      <c r="C18" s="31">
        <v>0</v>
      </c>
      <c r="D18" s="57">
        <f t="shared" si="0"/>
        <v>0</v>
      </c>
      <c r="E18" s="31">
        <v>0</v>
      </c>
      <c r="F18" s="31">
        <v>0</v>
      </c>
      <c r="G18" s="57">
        <f t="shared" si="1"/>
        <v>0</v>
      </c>
      <c r="H18" s="31">
        <v>0</v>
      </c>
      <c r="I18" s="31">
        <v>0</v>
      </c>
      <c r="J18" s="57">
        <f t="shared" si="2"/>
        <v>0</v>
      </c>
      <c r="K18" s="31">
        <v>0</v>
      </c>
      <c r="L18" s="31">
        <v>0</v>
      </c>
      <c r="M18" s="57">
        <f t="shared" si="3"/>
        <v>0</v>
      </c>
      <c r="N18" s="31">
        <v>0</v>
      </c>
      <c r="O18" s="31">
        <v>0</v>
      </c>
      <c r="P18" s="57">
        <f t="shared" si="4"/>
        <v>0</v>
      </c>
      <c r="Q18" s="31">
        <v>0</v>
      </c>
      <c r="R18" s="46">
        <v>0</v>
      </c>
      <c r="S18" s="57">
        <f t="shared" si="5"/>
        <v>0</v>
      </c>
      <c r="T18" s="31">
        <v>0</v>
      </c>
      <c r="U18" s="46">
        <v>0</v>
      </c>
      <c r="V18" s="57">
        <f t="shared" si="6"/>
        <v>0</v>
      </c>
      <c r="W18" s="31">
        <v>0</v>
      </c>
      <c r="X18" s="46">
        <v>0</v>
      </c>
      <c r="Y18" s="57">
        <f t="shared" si="7"/>
        <v>0</v>
      </c>
      <c r="Z18" s="31">
        <v>0</v>
      </c>
      <c r="AA18" s="46">
        <v>0</v>
      </c>
      <c r="AB18" s="57">
        <f t="shared" si="8"/>
        <v>0</v>
      </c>
      <c r="AC18" s="29"/>
      <c r="AD18" s="32"/>
    </row>
    <row r="19" spans="1:30" s="33" customFormat="1" ht="18" customHeight="1" x14ac:dyDescent="0.25">
      <c r="A19" s="52" t="s">
        <v>45</v>
      </c>
      <c r="B19" s="31">
        <v>6</v>
      </c>
      <c r="C19" s="31">
        <v>5</v>
      </c>
      <c r="D19" s="57">
        <f t="shared" si="0"/>
        <v>83.333333333333343</v>
      </c>
      <c r="E19" s="31">
        <v>6</v>
      </c>
      <c r="F19" s="31">
        <v>5</v>
      </c>
      <c r="G19" s="57">
        <f t="shared" si="1"/>
        <v>83.333333333333343</v>
      </c>
      <c r="H19" s="31">
        <v>1</v>
      </c>
      <c r="I19" s="31">
        <v>0</v>
      </c>
      <c r="J19" s="57">
        <f t="shared" si="2"/>
        <v>0</v>
      </c>
      <c r="K19" s="31">
        <v>0</v>
      </c>
      <c r="L19" s="31">
        <v>0</v>
      </c>
      <c r="M19" s="57">
        <f t="shared" si="3"/>
        <v>0</v>
      </c>
      <c r="N19" s="31">
        <v>0</v>
      </c>
      <c r="O19" s="31">
        <v>0</v>
      </c>
      <c r="P19" s="57">
        <f t="shared" si="4"/>
        <v>0</v>
      </c>
      <c r="Q19" s="31">
        <v>4</v>
      </c>
      <c r="R19" s="46">
        <v>3</v>
      </c>
      <c r="S19" s="57">
        <f t="shared" si="5"/>
        <v>75</v>
      </c>
      <c r="T19" s="31">
        <v>4</v>
      </c>
      <c r="U19" s="46">
        <v>4</v>
      </c>
      <c r="V19" s="57">
        <f t="shared" si="6"/>
        <v>100</v>
      </c>
      <c r="W19" s="31">
        <v>4</v>
      </c>
      <c r="X19" s="46">
        <v>4</v>
      </c>
      <c r="Y19" s="57">
        <f t="shared" si="7"/>
        <v>100</v>
      </c>
      <c r="Z19" s="31">
        <v>4</v>
      </c>
      <c r="AA19" s="46">
        <v>4</v>
      </c>
      <c r="AB19" s="57">
        <f t="shared" si="8"/>
        <v>100</v>
      </c>
      <c r="AC19" s="29"/>
      <c r="AD19" s="32"/>
    </row>
    <row r="20" spans="1:30" s="33" customFormat="1" ht="18" customHeight="1" x14ac:dyDescent="0.25">
      <c r="A20" s="52" t="s">
        <v>46</v>
      </c>
      <c r="B20" s="31">
        <v>9</v>
      </c>
      <c r="C20" s="31">
        <v>0</v>
      </c>
      <c r="D20" s="57">
        <f t="shared" si="0"/>
        <v>0</v>
      </c>
      <c r="E20" s="31">
        <v>8</v>
      </c>
      <c r="F20" s="31">
        <v>0</v>
      </c>
      <c r="G20" s="57">
        <f t="shared" si="1"/>
        <v>0</v>
      </c>
      <c r="H20" s="31">
        <v>1</v>
      </c>
      <c r="I20" s="31">
        <v>0</v>
      </c>
      <c r="J20" s="57">
        <f t="shared" si="2"/>
        <v>0</v>
      </c>
      <c r="K20" s="31">
        <v>0</v>
      </c>
      <c r="L20" s="31">
        <v>0</v>
      </c>
      <c r="M20" s="57">
        <f t="shared" si="3"/>
        <v>0</v>
      </c>
      <c r="N20" s="31">
        <v>0</v>
      </c>
      <c r="O20" s="31">
        <v>0</v>
      </c>
      <c r="P20" s="57">
        <f t="shared" si="4"/>
        <v>0</v>
      </c>
      <c r="Q20" s="31">
        <v>7</v>
      </c>
      <c r="R20" s="46">
        <v>0</v>
      </c>
      <c r="S20" s="57">
        <f t="shared" si="5"/>
        <v>0</v>
      </c>
      <c r="T20" s="31">
        <v>6</v>
      </c>
      <c r="U20" s="46">
        <v>0</v>
      </c>
      <c r="V20" s="57">
        <f t="shared" si="6"/>
        <v>0</v>
      </c>
      <c r="W20" s="31">
        <v>5</v>
      </c>
      <c r="X20" s="46">
        <v>0</v>
      </c>
      <c r="Y20" s="57">
        <f t="shared" si="7"/>
        <v>0</v>
      </c>
      <c r="Z20" s="31">
        <v>5</v>
      </c>
      <c r="AA20" s="46">
        <v>0</v>
      </c>
      <c r="AB20" s="57">
        <f t="shared" si="8"/>
        <v>0</v>
      </c>
      <c r="AC20" s="29"/>
      <c r="AD20" s="32"/>
    </row>
    <row r="21" spans="1:30" s="33" customFormat="1" ht="18" customHeight="1" x14ac:dyDescent="0.25">
      <c r="A21" s="52" t="s">
        <v>47</v>
      </c>
      <c r="B21" s="31">
        <v>9</v>
      </c>
      <c r="C21" s="31">
        <v>3</v>
      </c>
      <c r="D21" s="57">
        <f t="shared" si="0"/>
        <v>33.333333333333329</v>
      </c>
      <c r="E21" s="31">
        <v>9</v>
      </c>
      <c r="F21" s="31">
        <v>3</v>
      </c>
      <c r="G21" s="57">
        <f t="shared" si="1"/>
        <v>33.333333333333329</v>
      </c>
      <c r="H21" s="31">
        <v>0</v>
      </c>
      <c r="I21" s="31">
        <v>0</v>
      </c>
      <c r="J21" s="57">
        <f t="shared" si="2"/>
        <v>0</v>
      </c>
      <c r="K21" s="31">
        <v>0</v>
      </c>
      <c r="L21" s="31">
        <v>0</v>
      </c>
      <c r="M21" s="57">
        <f t="shared" si="3"/>
        <v>0</v>
      </c>
      <c r="N21" s="31">
        <v>0</v>
      </c>
      <c r="O21" s="31">
        <v>0</v>
      </c>
      <c r="P21" s="57">
        <f t="shared" si="4"/>
        <v>0</v>
      </c>
      <c r="Q21" s="31">
        <v>6</v>
      </c>
      <c r="R21" s="46">
        <v>1</v>
      </c>
      <c r="S21" s="57">
        <f t="shared" si="5"/>
        <v>16.666666666666664</v>
      </c>
      <c r="T21" s="31">
        <v>7</v>
      </c>
      <c r="U21" s="46">
        <v>3</v>
      </c>
      <c r="V21" s="57">
        <f t="shared" si="6"/>
        <v>42.857142857142854</v>
      </c>
      <c r="W21" s="31">
        <v>7</v>
      </c>
      <c r="X21" s="46">
        <v>3</v>
      </c>
      <c r="Y21" s="57">
        <f t="shared" si="7"/>
        <v>42.857142857142854</v>
      </c>
      <c r="Z21" s="31">
        <v>7</v>
      </c>
      <c r="AA21" s="46">
        <v>3</v>
      </c>
      <c r="AB21" s="57">
        <f t="shared" si="8"/>
        <v>42.857142857142854</v>
      </c>
      <c r="AC21" s="29"/>
      <c r="AD21" s="32"/>
    </row>
    <row r="22" spans="1:30" s="33" customFormat="1" ht="18" customHeight="1" x14ac:dyDescent="0.25">
      <c r="A22" s="52" t="s">
        <v>48</v>
      </c>
      <c r="B22" s="31">
        <v>0</v>
      </c>
      <c r="C22" s="31">
        <v>0</v>
      </c>
      <c r="D22" s="57">
        <f t="shared" si="0"/>
        <v>0</v>
      </c>
      <c r="E22" s="31">
        <v>0</v>
      </c>
      <c r="F22" s="31">
        <v>0</v>
      </c>
      <c r="G22" s="57">
        <f t="shared" si="1"/>
        <v>0</v>
      </c>
      <c r="H22" s="31">
        <v>0</v>
      </c>
      <c r="I22" s="31">
        <v>0</v>
      </c>
      <c r="J22" s="57">
        <f t="shared" si="2"/>
        <v>0</v>
      </c>
      <c r="K22" s="31">
        <v>0</v>
      </c>
      <c r="L22" s="31">
        <v>0</v>
      </c>
      <c r="M22" s="57">
        <f t="shared" si="3"/>
        <v>0</v>
      </c>
      <c r="N22" s="31">
        <v>0</v>
      </c>
      <c r="O22" s="31">
        <v>0</v>
      </c>
      <c r="P22" s="57">
        <f t="shared" si="4"/>
        <v>0</v>
      </c>
      <c r="Q22" s="31">
        <v>0</v>
      </c>
      <c r="R22" s="46">
        <v>0</v>
      </c>
      <c r="S22" s="57">
        <f t="shared" si="5"/>
        <v>0</v>
      </c>
      <c r="T22" s="31">
        <v>0</v>
      </c>
      <c r="U22" s="46">
        <v>0</v>
      </c>
      <c r="V22" s="57">
        <f t="shared" si="6"/>
        <v>0</v>
      </c>
      <c r="W22" s="31">
        <v>0</v>
      </c>
      <c r="X22" s="46">
        <v>0</v>
      </c>
      <c r="Y22" s="57">
        <f t="shared" si="7"/>
        <v>0</v>
      </c>
      <c r="Z22" s="31">
        <v>0</v>
      </c>
      <c r="AA22" s="46">
        <v>0</v>
      </c>
      <c r="AB22" s="57">
        <f t="shared" si="8"/>
        <v>0</v>
      </c>
      <c r="AC22" s="29"/>
      <c r="AD22" s="32"/>
    </row>
    <row r="23" spans="1:30" s="33" customFormat="1" ht="18" customHeight="1" x14ac:dyDescent="0.25">
      <c r="A23" s="52" t="s">
        <v>49</v>
      </c>
      <c r="B23" s="31">
        <v>0</v>
      </c>
      <c r="C23" s="31">
        <v>0</v>
      </c>
      <c r="D23" s="57">
        <f t="shared" si="0"/>
        <v>0</v>
      </c>
      <c r="E23" s="31">
        <v>0</v>
      </c>
      <c r="F23" s="31">
        <v>0</v>
      </c>
      <c r="G23" s="57">
        <f t="shared" si="1"/>
        <v>0</v>
      </c>
      <c r="H23" s="31">
        <v>0</v>
      </c>
      <c r="I23" s="31">
        <v>0</v>
      </c>
      <c r="J23" s="57">
        <f t="shared" si="2"/>
        <v>0</v>
      </c>
      <c r="K23" s="31">
        <v>0</v>
      </c>
      <c r="L23" s="31">
        <v>0</v>
      </c>
      <c r="M23" s="57">
        <f t="shared" si="3"/>
        <v>0</v>
      </c>
      <c r="N23" s="31">
        <v>0</v>
      </c>
      <c r="O23" s="31">
        <v>0</v>
      </c>
      <c r="P23" s="57">
        <f t="shared" si="4"/>
        <v>0</v>
      </c>
      <c r="Q23" s="31">
        <v>0</v>
      </c>
      <c r="R23" s="46">
        <v>0</v>
      </c>
      <c r="S23" s="57">
        <f t="shared" si="5"/>
        <v>0</v>
      </c>
      <c r="T23" s="31">
        <v>7</v>
      </c>
      <c r="U23" s="46">
        <v>8</v>
      </c>
      <c r="V23" s="57">
        <f t="shared" si="6"/>
        <v>114.28571428571428</v>
      </c>
      <c r="W23" s="31">
        <v>0</v>
      </c>
      <c r="X23" s="46">
        <v>8</v>
      </c>
      <c r="Y23" s="57">
        <f t="shared" si="7"/>
        <v>0</v>
      </c>
      <c r="Z23" s="31">
        <v>0</v>
      </c>
      <c r="AA23" s="46">
        <v>0</v>
      </c>
      <c r="AB23" s="57">
        <f t="shared" si="8"/>
        <v>0</v>
      </c>
      <c r="AC23" s="29"/>
      <c r="AD23" s="32"/>
    </row>
    <row r="24" spans="1:30" s="33" customFormat="1" ht="18" customHeight="1" x14ac:dyDescent="0.25">
      <c r="A24" s="52" t="s">
        <v>50</v>
      </c>
      <c r="B24" s="31">
        <v>8</v>
      </c>
      <c r="C24" s="31">
        <v>9</v>
      </c>
      <c r="D24" s="57">
        <f t="shared" si="0"/>
        <v>112.5</v>
      </c>
      <c r="E24" s="31">
        <v>7</v>
      </c>
      <c r="F24" s="31">
        <v>8</v>
      </c>
      <c r="G24" s="57">
        <f t="shared" si="1"/>
        <v>114.28571428571428</v>
      </c>
      <c r="H24" s="31">
        <v>1</v>
      </c>
      <c r="I24" s="31">
        <v>0</v>
      </c>
      <c r="J24" s="57">
        <f t="shared" si="2"/>
        <v>0</v>
      </c>
      <c r="K24" s="31">
        <v>0</v>
      </c>
      <c r="L24" s="31">
        <v>0</v>
      </c>
      <c r="M24" s="57">
        <f t="shared" si="3"/>
        <v>0</v>
      </c>
      <c r="N24" s="31">
        <v>0</v>
      </c>
      <c r="O24" s="31">
        <v>0</v>
      </c>
      <c r="P24" s="57">
        <f t="shared" si="4"/>
        <v>0</v>
      </c>
      <c r="Q24" s="31">
        <v>6</v>
      </c>
      <c r="R24" s="46">
        <v>2</v>
      </c>
      <c r="S24" s="57">
        <f t="shared" si="5"/>
        <v>33.333333333333329</v>
      </c>
      <c r="T24" s="31">
        <v>3</v>
      </c>
      <c r="U24" s="46">
        <v>2</v>
      </c>
      <c r="V24" s="57">
        <f t="shared" si="6"/>
        <v>66.666666666666657</v>
      </c>
      <c r="W24" s="31">
        <v>7</v>
      </c>
      <c r="X24" s="46">
        <v>1</v>
      </c>
      <c r="Y24" s="57">
        <f t="shared" si="7"/>
        <v>14.285714285714285</v>
      </c>
      <c r="Z24" s="31">
        <v>6</v>
      </c>
      <c r="AA24" s="46">
        <v>8</v>
      </c>
      <c r="AB24" s="57">
        <f t="shared" si="8"/>
        <v>133.33333333333331</v>
      </c>
      <c r="AC24" s="29"/>
      <c r="AD24" s="32"/>
    </row>
    <row r="25" spans="1:30" s="33" customFormat="1" ht="18" customHeight="1" x14ac:dyDescent="0.25">
      <c r="A25" s="53" t="s">
        <v>51</v>
      </c>
      <c r="B25" s="31">
        <v>4</v>
      </c>
      <c r="C25" s="31">
        <v>1</v>
      </c>
      <c r="D25" s="57">
        <f t="shared" si="0"/>
        <v>25</v>
      </c>
      <c r="E25" s="31">
        <v>4</v>
      </c>
      <c r="F25" s="31">
        <v>1</v>
      </c>
      <c r="G25" s="57">
        <f t="shared" si="1"/>
        <v>25</v>
      </c>
      <c r="H25" s="31">
        <v>1</v>
      </c>
      <c r="I25" s="31">
        <v>0</v>
      </c>
      <c r="J25" s="57">
        <f t="shared" si="2"/>
        <v>0</v>
      </c>
      <c r="K25" s="31">
        <v>0</v>
      </c>
      <c r="L25" s="31">
        <v>0</v>
      </c>
      <c r="M25" s="57">
        <f t="shared" si="3"/>
        <v>0</v>
      </c>
      <c r="N25" s="31">
        <v>0</v>
      </c>
      <c r="O25" s="31">
        <v>0</v>
      </c>
      <c r="P25" s="57">
        <f t="shared" si="4"/>
        <v>0</v>
      </c>
      <c r="Q25" s="31">
        <v>3</v>
      </c>
      <c r="R25" s="46">
        <v>1</v>
      </c>
      <c r="S25" s="57">
        <f t="shared" si="5"/>
        <v>33.333333333333329</v>
      </c>
      <c r="T25" s="31">
        <v>0</v>
      </c>
      <c r="U25" s="46">
        <v>0</v>
      </c>
      <c r="V25" s="57">
        <f t="shared" si="6"/>
        <v>0</v>
      </c>
      <c r="W25" s="31">
        <v>2</v>
      </c>
      <c r="X25" s="46">
        <v>0</v>
      </c>
      <c r="Y25" s="57">
        <f t="shared" si="7"/>
        <v>0</v>
      </c>
      <c r="Z25" s="31">
        <v>1</v>
      </c>
      <c r="AA25" s="46">
        <v>1</v>
      </c>
      <c r="AB25" s="57">
        <f t="shared" si="8"/>
        <v>100</v>
      </c>
      <c r="AC25" s="29"/>
      <c r="AD25" s="32"/>
    </row>
    <row r="26" spans="1:30" s="33" customFormat="1" ht="18" customHeight="1" x14ac:dyDescent="0.25">
      <c r="A26" s="52" t="s">
        <v>52</v>
      </c>
      <c r="B26" s="31">
        <v>158</v>
      </c>
      <c r="C26" s="31">
        <v>178</v>
      </c>
      <c r="D26" s="57">
        <f t="shared" si="0"/>
        <v>112.65822784810126</v>
      </c>
      <c r="E26" s="31">
        <v>113</v>
      </c>
      <c r="F26" s="31">
        <v>125</v>
      </c>
      <c r="G26" s="57">
        <f t="shared" si="1"/>
        <v>110.61946902654867</v>
      </c>
      <c r="H26" s="31">
        <v>7</v>
      </c>
      <c r="I26" s="31">
        <v>1</v>
      </c>
      <c r="J26" s="57">
        <f t="shared" si="2"/>
        <v>14.285714285714285</v>
      </c>
      <c r="K26" s="31">
        <v>1</v>
      </c>
      <c r="L26" s="31">
        <v>0</v>
      </c>
      <c r="M26" s="57">
        <f t="shared" si="3"/>
        <v>0</v>
      </c>
      <c r="N26" s="31">
        <v>0</v>
      </c>
      <c r="O26" s="31">
        <v>0</v>
      </c>
      <c r="P26" s="57">
        <f t="shared" si="4"/>
        <v>0</v>
      </c>
      <c r="Q26" s="31">
        <v>43</v>
      </c>
      <c r="R26" s="46">
        <v>4</v>
      </c>
      <c r="S26" s="57">
        <f t="shared" si="5"/>
        <v>9.3023255813953494</v>
      </c>
      <c r="T26" s="31">
        <v>142</v>
      </c>
      <c r="U26" s="46">
        <v>168</v>
      </c>
      <c r="V26" s="57">
        <f t="shared" si="6"/>
        <v>118.30985915492957</v>
      </c>
      <c r="W26" s="31">
        <v>97</v>
      </c>
      <c r="X26" s="46">
        <v>115</v>
      </c>
      <c r="Y26" s="57">
        <f t="shared" si="7"/>
        <v>118.55670103092784</v>
      </c>
      <c r="Z26" s="31">
        <v>87</v>
      </c>
      <c r="AA26" s="46">
        <v>101</v>
      </c>
      <c r="AB26" s="57">
        <f t="shared" si="8"/>
        <v>116.0919540229885</v>
      </c>
      <c r="AC26" s="29"/>
      <c r="AD26" s="32"/>
    </row>
    <row r="27" spans="1:30" s="33" customFormat="1" ht="18" customHeight="1" x14ac:dyDescent="0.25">
      <c r="A27" s="52" t="s">
        <v>53</v>
      </c>
      <c r="B27" s="31">
        <v>44</v>
      </c>
      <c r="C27" s="31">
        <v>43</v>
      </c>
      <c r="D27" s="57">
        <f t="shared" si="0"/>
        <v>97.727272727272734</v>
      </c>
      <c r="E27" s="31">
        <v>18</v>
      </c>
      <c r="F27" s="31">
        <v>10</v>
      </c>
      <c r="G27" s="57">
        <f t="shared" si="1"/>
        <v>55.555555555555557</v>
      </c>
      <c r="H27" s="31">
        <v>1</v>
      </c>
      <c r="I27" s="31">
        <v>1</v>
      </c>
      <c r="J27" s="57">
        <f t="shared" si="2"/>
        <v>100</v>
      </c>
      <c r="K27" s="31">
        <v>0</v>
      </c>
      <c r="L27" s="31">
        <v>0</v>
      </c>
      <c r="M27" s="57">
        <f t="shared" si="3"/>
        <v>0</v>
      </c>
      <c r="N27" s="31">
        <v>0</v>
      </c>
      <c r="O27" s="31">
        <v>0</v>
      </c>
      <c r="P27" s="57">
        <f t="shared" si="4"/>
        <v>0</v>
      </c>
      <c r="Q27" s="31">
        <v>16</v>
      </c>
      <c r="R27" s="46">
        <v>6</v>
      </c>
      <c r="S27" s="57">
        <f t="shared" si="5"/>
        <v>37.5</v>
      </c>
      <c r="T27" s="31">
        <v>42</v>
      </c>
      <c r="U27" s="46">
        <v>42</v>
      </c>
      <c r="V27" s="57">
        <f t="shared" si="6"/>
        <v>100</v>
      </c>
      <c r="W27" s="31">
        <v>16</v>
      </c>
      <c r="X27" s="46">
        <v>9</v>
      </c>
      <c r="Y27" s="57">
        <f t="shared" si="7"/>
        <v>56.25</v>
      </c>
      <c r="Z27" s="31">
        <v>15</v>
      </c>
      <c r="AA27" s="46">
        <v>7</v>
      </c>
      <c r="AB27" s="57">
        <f t="shared" si="8"/>
        <v>46.666666666666664</v>
      </c>
      <c r="AC27" s="29"/>
      <c r="AD27" s="32"/>
    </row>
    <row r="28" spans="1:30" s="33" customFormat="1" ht="18" customHeight="1" x14ac:dyDescent="0.25">
      <c r="A28" s="54" t="s">
        <v>54</v>
      </c>
      <c r="B28" s="31">
        <v>32</v>
      </c>
      <c r="C28" s="31">
        <v>20</v>
      </c>
      <c r="D28" s="57">
        <f t="shared" si="0"/>
        <v>62.5</v>
      </c>
      <c r="E28" s="31">
        <v>25</v>
      </c>
      <c r="F28" s="31">
        <v>14</v>
      </c>
      <c r="G28" s="57">
        <f t="shared" si="1"/>
        <v>56.000000000000007</v>
      </c>
      <c r="H28" s="31">
        <v>0</v>
      </c>
      <c r="I28" s="31">
        <v>0</v>
      </c>
      <c r="J28" s="57">
        <f t="shared" si="2"/>
        <v>0</v>
      </c>
      <c r="K28" s="31">
        <v>0</v>
      </c>
      <c r="L28" s="31">
        <v>0</v>
      </c>
      <c r="M28" s="57">
        <f t="shared" si="3"/>
        <v>0</v>
      </c>
      <c r="N28" s="31">
        <v>0</v>
      </c>
      <c r="O28" s="31">
        <v>0</v>
      </c>
      <c r="P28" s="57">
        <f t="shared" si="4"/>
        <v>0</v>
      </c>
      <c r="Q28" s="31">
        <v>24</v>
      </c>
      <c r="R28" s="46">
        <v>13</v>
      </c>
      <c r="S28" s="57">
        <f t="shared" si="5"/>
        <v>54.166666666666664</v>
      </c>
      <c r="T28" s="31">
        <v>29</v>
      </c>
      <c r="U28" s="46">
        <v>18</v>
      </c>
      <c r="V28" s="57">
        <f t="shared" si="6"/>
        <v>62.068965517241381</v>
      </c>
      <c r="W28" s="31">
        <v>22</v>
      </c>
      <c r="X28" s="46">
        <v>12</v>
      </c>
      <c r="Y28" s="57">
        <f t="shared" si="7"/>
        <v>54.54545454545454</v>
      </c>
      <c r="Z28" s="31">
        <v>19</v>
      </c>
      <c r="AA28" s="46">
        <v>11</v>
      </c>
      <c r="AB28" s="57">
        <f t="shared" si="8"/>
        <v>57.894736842105267</v>
      </c>
      <c r="AC28" s="29"/>
      <c r="AD28" s="32"/>
    </row>
    <row r="29" spans="1:30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30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30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30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1:25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1:25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1:25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1:25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1:25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1:25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1:25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1:25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1:25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1:25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1:25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1:25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1:25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1:25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1:25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1:25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8"/>
  <sheetViews>
    <sheetView view="pageBreakPreview" zoomScale="80" zoomScaleNormal="70" zoomScaleSheetLayoutView="80" workbookViewId="0">
      <selection activeCell="E15" sqref="E15"/>
    </sheetView>
  </sheetViews>
  <sheetFormatPr defaultColWidth="8" defaultRowHeight="12.75" x14ac:dyDescent="0.2"/>
  <cols>
    <col min="1" max="1" width="60.85546875" style="2" customWidth="1"/>
    <col min="2" max="3" width="18.28515625" style="2" customWidth="1"/>
    <col min="4" max="4" width="13.85546875" style="2" customWidth="1"/>
    <col min="5" max="5" width="14.42578125" style="2" customWidth="1"/>
    <col min="6" max="16384" width="8" style="2"/>
  </cols>
  <sheetData>
    <row r="1" spans="1:11" ht="59.25" customHeight="1" x14ac:dyDescent="0.2">
      <c r="A1" s="69" t="s">
        <v>58</v>
      </c>
      <c r="B1" s="69"/>
      <c r="C1" s="69"/>
      <c r="D1" s="69"/>
      <c r="E1" s="69"/>
    </row>
    <row r="2" spans="1:11" ht="28.5" customHeight="1" x14ac:dyDescent="0.2">
      <c r="A2" s="94" t="s">
        <v>23</v>
      </c>
      <c r="B2" s="94"/>
      <c r="C2" s="94"/>
      <c r="D2" s="94"/>
      <c r="E2" s="94"/>
    </row>
    <row r="3" spans="1:11" s="3" customFormat="1" ht="23.25" customHeight="1" x14ac:dyDescent="0.25">
      <c r="A3" s="74" t="s">
        <v>0</v>
      </c>
      <c r="B3" s="70" t="s">
        <v>27</v>
      </c>
      <c r="C3" s="70" t="s">
        <v>28</v>
      </c>
      <c r="D3" s="72" t="s">
        <v>1</v>
      </c>
      <c r="E3" s="73"/>
    </row>
    <row r="4" spans="1:11" s="3" customFormat="1" ht="42" customHeight="1" x14ac:dyDescent="0.25">
      <c r="A4" s="75"/>
      <c r="B4" s="71"/>
      <c r="C4" s="71"/>
      <c r="D4" s="4" t="s">
        <v>2</v>
      </c>
      <c r="E4" s="5" t="s">
        <v>72</v>
      </c>
    </row>
    <row r="5" spans="1:11" s="8" customFormat="1" ht="15.75" customHeight="1" x14ac:dyDescent="0.25">
      <c r="A5" s="6" t="s">
        <v>3</v>
      </c>
      <c r="B5" s="7">
        <v>5</v>
      </c>
      <c r="C5" s="7">
        <v>6</v>
      </c>
      <c r="D5" s="7">
        <v>7</v>
      </c>
      <c r="E5" s="7">
        <v>8</v>
      </c>
    </row>
    <row r="6" spans="1:11" s="8" customFormat="1" ht="31.5" customHeight="1" x14ac:dyDescent="0.25">
      <c r="A6" s="9" t="s">
        <v>61</v>
      </c>
      <c r="B6" s="58">
        <f>'8'!B7</f>
        <v>128</v>
      </c>
      <c r="C6" s="58">
        <f>'8'!C7</f>
        <v>150</v>
      </c>
      <c r="D6" s="55">
        <f>IF(B6=0,0,C6/B6)*100</f>
        <v>117.1875</v>
      </c>
      <c r="E6" s="49">
        <f>C6-B6</f>
        <v>22</v>
      </c>
      <c r="K6" s="11"/>
    </row>
    <row r="7" spans="1:11" s="3" customFormat="1" ht="31.5" customHeight="1" x14ac:dyDescent="0.25">
      <c r="A7" s="9" t="s">
        <v>62</v>
      </c>
      <c r="B7" s="58">
        <f>'8'!E7</f>
        <v>58</v>
      </c>
      <c r="C7" s="58">
        <f>'8'!F7</f>
        <v>75</v>
      </c>
      <c r="D7" s="55">
        <f t="shared" ref="D7:D11" si="0">IF(B7=0,0,C7/B7)*100</f>
        <v>129.31034482758622</v>
      </c>
      <c r="E7" s="49">
        <f t="shared" ref="E7:E11" si="1">C7-B7</f>
        <v>17</v>
      </c>
      <c r="K7" s="11"/>
    </row>
    <row r="8" spans="1:11" s="3" customFormat="1" ht="54.75" customHeight="1" x14ac:dyDescent="0.25">
      <c r="A8" s="12" t="s">
        <v>63</v>
      </c>
      <c r="B8" s="58">
        <f>'8'!H7</f>
        <v>3</v>
      </c>
      <c r="C8" s="58">
        <f>'8'!I7</f>
        <v>0</v>
      </c>
      <c r="D8" s="55">
        <f t="shared" si="0"/>
        <v>0</v>
      </c>
      <c r="E8" s="49">
        <f t="shared" si="1"/>
        <v>-3</v>
      </c>
      <c r="K8" s="11"/>
    </row>
    <row r="9" spans="1:11" s="3" customFormat="1" ht="35.25" customHeight="1" x14ac:dyDescent="0.25">
      <c r="A9" s="13" t="s">
        <v>64</v>
      </c>
      <c r="B9" s="58">
        <f>'8'!K7</f>
        <v>2</v>
      </c>
      <c r="C9" s="58">
        <f>'8'!L7</f>
        <v>1</v>
      </c>
      <c r="D9" s="55">
        <f t="shared" si="0"/>
        <v>50</v>
      </c>
      <c r="E9" s="49">
        <f t="shared" si="1"/>
        <v>-1</v>
      </c>
      <c r="K9" s="11"/>
    </row>
    <row r="10" spans="1:11" s="3" customFormat="1" ht="45.75" customHeight="1" x14ac:dyDescent="0.25">
      <c r="A10" s="13" t="s">
        <v>20</v>
      </c>
      <c r="B10" s="58">
        <f>'8'!N7</f>
        <v>1</v>
      </c>
      <c r="C10" s="58">
        <f>'8'!O7</f>
        <v>0</v>
      </c>
      <c r="D10" s="55">
        <f t="shared" si="0"/>
        <v>0</v>
      </c>
      <c r="E10" s="49">
        <f t="shared" si="1"/>
        <v>-1</v>
      </c>
      <c r="K10" s="11"/>
    </row>
    <row r="11" spans="1:11" s="3" customFormat="1" ht="55.5" customHeight="1" x14ac:dyDescent="0.25">
      <c r="A11" s="13" t="s">
        <v>65</v>
      </c>
      <c r="B11" s="58">
        <f>'8'!Q7</f>
        <v>35</v>
      </c>
      <c r="C11" s="58">
        <f>'8'!R7</f>
        <v>23</v>
      </c>
      <c r="D11" s="55">
        <f t="shared" si="0"/>
        <v>65.714285714285708</v>
      </c>
      <c r="E11" s="49">
        <f t="shared" si="1"/>
        <v>-12</v>
      </c>
      <c r="K11" s="11"/>
    </row>
    <row r="12" spans="1:11" s="3" customFormat="1" ht="12.75" customHeight="1" x14ac:dyDescent="0.25">
      <c r="A12" s="76" t="s">
        <v>4</v>
      </c>
      <c r="B12" s="77"/>
      <c r="C12" s="77"/>
      <c r="D12" s="77"/>
      <c r="E12" s="77"/>
      <c r="K12" s="11"/>
    </row>
    <row r="13" spans="1:11" s="3" customFormat="1" ht="15" customHeight="1" x14ac:dyDescent="0.25">
      <c r="A13" s="78"/>
      <c r="B13" s="79"/>
      <c r="C13" s="79"/>
      <c r="D13" s="79"/>
      <c r="E13" s="79"/>
      <c r="K13" s="11"/>
    </row>
    <row r="14" spans="1:11" s="3" customFormat="1" ht="20.25" customHeight="1" x14ac:dyDescent="0.25">
      <c r="A14" s="74" t="s">
        <v>0</v>
      </c>
      <c r="B14" s="80" t="s">
        <v>29</v>
      </c>
      <c r="C14" s="80" t="s">
        <v>30</v>
      </c>
      <c r="D14" s="72" t="s">
        <v>1</v>
      </c>
      <c r="E14" s="73"/>
      <c r="K14" s="11"/>
    </row>
    <row r="15" spans="1:11" ht="35.25" customHeight="1" x14ac:dyDescent="0.2">
      <c r="A15" s="75"/>
      <c r="B15" s="80"/>
      <c r="C15" s="80"/>
      <c r="D15" s="4" t="s">
        <v>2</v>
      </c>
      <c r="E15" s="5" t="s">
        <v>72</v>
      </c>
      <c r="K15" s="11"/>
    </row>
    <row r="16" spans="1:11" ht="24" customHeight="1" x14ac:dyDescent="0.2">
      <c r="A16" s="9" t="s">
        <v>61</v>
      </c>
      <c r="B16" s="59">
        <f>'8'!T7</f>
        <v>119</v>
      </c>
      <c r="C16" s="59">
        <f>'8'!U7</f>
        <v>145</v>
      </c>
      <c r="D16" s="48">
        <f t="shared" ref="D16:D18" si="2">C16/B16%</f>
        <v>121.84873949579833</v>
      </c>
      <c r="E16" s="49">
        <f t="shared" ref="E16:E18" si="3">C16-B16</f>
        <v>26</v>
      </c>
      <c r="K16" s="11"/>
    </row>
    <row r="17" spans="1:11" ht="25.5" customHeight="1" x14ac:dyDescent="0.2">
      <c r="A17" s="1" t="s">
        <v>62</v>
      </c>
      <c r="B17" s="59">
        <f>'8'!W7</f>
        <v>51</v>
      </c>
      <c r="C17" s="59">
        <f>'8'!X7</f>
        <v>70</v>
      </c>
      <c r="D17" s="48">
        <f t="shared" si="2"/>
        <v>137.25490196078431</v>
      </c>
      <c r="E17" s="49">
        <f t="shared" si="3"/>
        <v>19</v>
      </c>
      <c r="K17" s="11"/>
    </row>
    <row r="18" spans="1:11" ht="33.75" customHeight="1" x14ac:dyDescent="0.2">
      <c r="A18" s="1" t="s">
        <v>66</v>
      </c>
      <c r="B18" s="59">
        <f>'8'!Z7</f>
        <v>43</v>
      </c>
      <c r="C18" s="59">
        <f>'8'!AA7</f>
        <v>51</v>
      </c>
      <c r="D18" s="48">
        <f t="shared" si="2"/>
        <v>118.6046511627907</v>
      </c>
      <c r="E18" s="49">
        <f t="shared" si="3"/>
        <v>8</v>
      </c>
      <c r="K18" s="11"/>
    </row>
  </sheetData>
  <mergeCells count="11">
    <mergeCell ref="A14:A15"/>
    <mergeCell ref="B14:B15"/>
    <mergeCell ref="C14:C15"/>
    <mergeCell ref="D14:E14"/>
    <mergeCell ref="A2:E2"/>
    <mergeCell ref="A12:E13"/>
    <mergeCell ref="A1:E1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4"/>
  <sheetViews>
    <sheetView view="pageBreakPreview" zoomScale="87" zoomScaleNormal="75" zoomScaleSheetLayoutView="87" workbookViewId="0">
      <pane xSplit="1" ySplit="6" topLeftCell="M7" activePane="bottomRight" state="frozen"/>
      <selection activeCell="D8" sqref="D8"/>
      <selection pane="topRight" activeCell="D8" sqref="D8"/>
      <selection pane="bottomLeft" activeCell="D8" sqref="D8"/>
      <selection pane="bottomRight" activeCell="S13" sqref="S13"/>
    </sheetView>
  </sheetViews>
  <sheetFormatPr defaultRowHeight="14.25" x14ac:dyDescent="0.2"/>
  <cols>
    <col min="1" max="1" width="29.140625" style="37" customWidth="1"/>
    <col min="2" max="2" width="9.42578125" style="37" customWidth="1"/>
    <col min="3" max="4" width="8.28515625" style="37" customWidth="1"/>
    <col min="5" max="5" width="8.7109375" style="37" customWidth="1"/>
    <col min="6" max="6" width="8.85546875" style="37" customWidth="1"/>
    <col min="7" max="7" width="7.42578125" style="37" customWidth="1"/>
    <col min="8" max="8" width="8.140625" style="37" customWidth="1"/>
    <col min="9" max="9" width="8.5703125" style="37" customWidth="1"/>
    <col min="10" max="10" width="7.42578125" style="37" customWidth="1"/>
    <col min="11" max="11" width="7.5703125" style="37" customWidth="1"/>
    <col min="12" max="12" width="8.140625" style="37" customWidth="1"/>
    <col min="13" max="13" width="9" style="37" customWidth="1"/>
    <col min="14" max="14" width="8.5703125" style="37" customWidth="1"/>
    <col min="15" max="15" width="7.140625" style="37" customWidth="1"/>
    <col min="16" max="16" width="8.140625" style="37" customWidth="1"/>
    <col min="17" max="17" width="7.5703125" style="37" customWidth="1"/>
    <col min="18" max="18" width="8" style="37" customWidth="1"/>
    <col min="19" max="20" width="8.140625" style="37" customWidth="1"/>
    <col min="21" max="21" width="7.85546875" style="37" customWidth="1"/>
    <col min="22" max="22" width="8.140625" style="37" customWidth="1"/>
    <col min="23" max="23" width="8.28515625" style="37" customWidth="1"/>
    <col min="24" max="24" width="7.28515625" style="37" customWidth="1"/>
    <col min="25" max="25" width="8.28515625" style="37" customWidth="1"/>
    <col min="26" max="26" width="8" style="37" customWidth="1"/>
    <col min="27" max="27" width="7.85546875" style="37" customWidth="1"/>
    <col min="28" max="16384" width="9.140625" style="37"/>
  </cols>
  <sheetData>
    <row r="1" spans="1:32" s="22" customFormat="1" ht="63" customHeight="1" x14ac:dyDescent="0.35">
      <c r="B1" s="95" t="s">
        <v>74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21"/>
      <c r="O1" s="21"/>
      <c r="P1" s="21"/>
      <c r="Q1" s="21"/>
      <c r="R1" s="21"/>
      <c r="S1" s="21"/>
      <c r="T1" s="21"/>
      <c r="U1" s="21"/>
      <c r="V1" s="21"/>
      <c r="W1" s="21"/>
      <c r="X1" s="87"/>
      <c r="Y1" s="87"/>
      <c r="Z1" s="41"/>
      <c r="AB1" s="47" t="s">
        <v>14</v>
      </c>
    </row>
    <row r="2" spans="1:32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7</v>
      </c>
      <c r="N2" s="45"/>
      <c r="O2" s="23"/>
      <c r="P2" s="23"/>
      <c r="Q2" s="24"/>
      <c r="R2" s="24"/>
      <c r="S2" s="24"/>
      <c r="T2" s="24"/>
      <c r="U2" s="24"/>
      <c r="V2" s="24"/>
      <c r="X2" s="82"/>
      <c r="Y2" s="82"/>
      <c r="Z2" s="91" t="s">
        <v>7</v>
      </c>
      <c r="AA2" s="91"/>
    </row>
    <row r="3" spans="1:32" s="26" customFormat="1" ht="67.5" customHeight="1" x14ac:dyDescent="0.25">
      <c r="A3" s="83"/>
      <c r="B3" s="84" t="s">
        <v>21</v>
      </c>
      <c r="C3" s="84"/>
      <c r="D3" s="84"/>
      <c r="E3" s="84" t="s">
        <v>22</v>
      </c>
      <c r="F3" s="84"/>
      <c r="G3" s="84"/>
      <c r="H3" s="84" t="s">
        <v>73</v>
      </c>
      <c r="I3" s="84"/>
      <c r="J3" s="84"/>
      <c r="K3" s="84" t="s">
        <v>9</v>
      </c>
      <c r="L3" s="84"/>
      <c r="M3" s="84"/>
      <c r="N3" s="84" t="s">
        <v>10</v>
      </c>
      <c r="O3" s="84"/>
      <c r="P3" s="84"/>
      <c r="Q3" s="88" t="s">
        <v>8</v>
      </c>
      <c r="R3" s="89"/>
      <c r="S3" s="90"/>
      <c r="T3" s="84" t="s">
        <v>16</v>
      </c>
      <c r="U3" s="84"/>
      <c r="V3" s="84"/>
      <c r="W3" s="84" t="s">
        <v>11</v>
      </c>
      <c r="X3" s="84"/>
      <c r="Y3" s="84"/>
      <c r="Z3" s="84" t="s">
        <v>12</v>
      </c>
      <c r="AA3" s="84"/>
      <c r="AB3" s="84"/>
    </row>
    <row r="4" spans="1:32" s="27" customFormat="1" ht="19.5" customHeight="1" x14ac:dyDescent="0.25">
      <c r="A4" s="83"/>
      <c r="B4" s="85" t="s">
        <v>15</v>
      </c>
      <c r="C4" s="85" t="s">
        <v>32</v>
      </c>
      <c r="D4" s="86" t="s">
        <v>2</v>
      </c>
      <c r="E4" s="85" t="s">
        <v>15</v>
      </c>
      <c r="F4" s="85" t="s">
        <v>32</v>
      </c>
      <c r="G4" s="86" t="s">
        <v>2</v>
      </c>
      <c r="H4" s="85" t="s">
        <v>15</v>
      </c>
      <c r="I4" s="85" t="s">
        <v>32</v>
      </c>
      <c r="J4" s="86" t="s">
        <v>2</v>
      </c>
      <c r="K4" s="85" t="s">
        <v>15</v>
      </c>
      <c r="L4" s="85" t="s">
        <v>32</v>
      </c>
      <c r="M4" s="86" t="s">
        <v>2</v>
      </c>
      <c r="N4" s="85" t="s">
        <v>15</v>
      </c>
      <c r="O4" s="85" t="s">
        <v>32</v>
      </c>
      <c r="P4" s="86" t="s">
        <v>2</v>
      </c>
      <c r="Q4" s="85" t="s">
        <v>15</v>
      </c>
      <c r="R4" s="85" t="s">
        <v>32</v>
      </c>
      <c r="S4" s="86" t="s">
        <v>2</v>
      </c>
      <c r="T4" s="85" t="s">
        <v>15</v>
      </c>
      <c r="U4" s="85" t="s">
        <v>32</v>
      </c>
      <c r="V4" s="86" t="s">
        <v>2</v>
      </c>
      <c r="W4" s="85" t="s">
        <v>15</v>
      </c>
      <c r="X4" s="85" t="s">
        <v>32</v>
      </c>
      <c r="Y4" s="86" t="s">
        <v>2</v>
      </c>
      <c r="Z4" s="85" t="s">
        <v>15</v>
      </c>
      <c r="AA4" s="85" t="s">
        <v>32</v>
      </c>
      <c r="AB4" s="86" t="s">
        <v>2</v>
      </c>
    </row>
    <row r="5" spans="1:32" s="27" customFormat="1" ht="6" customHeight="1" x14ac:dyDescent="0.25">
      <c r="A5" s="83"/>
      <c r="B5" s="85"/>
      <c r="C5" s="85"/>
      <c r="D5" s="86"/>
      <c r="E5" s="85"/>
      <c r="F5" s="85"/>
      <c r="G5" s="86"/>
      <c r="H5" s="85"/>
      <c r="I5" s="85"/>
      <c r="J5" s="86"/>
      <c r="K5" s="85"/>
      <c r="L5" s="85"/>
      <c r="M5" s="86"/>
      <c r="N5" s="85"/>
      <c r="O5" s="85"/>
      <c r="P5" s="86"/>
      <c r="Q5" s="85"/>
      <c r="R5" s="85"/>
      <c r="S5" s="86"/>
      <c r="T5" s="85"/>
      <c r="U5" s="85"/>
      <c r="V5" s="86"/>
      <c r="W5" s="85"/>
      <c r="X5" s="85"/>
      <c r="Y5" s="86"/>
      <c r="Z5" s="85"/>
      <c r="AA5" s="85"/>
      <c r="AB5" s="86"/>
    </row>
    <row r="6" spans="1:32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19</v>
      </c>
      <c r="U6" s="43">
        <v>20</v>
      </c>
      <c r="V6" s="43">
        <v>21</v>
      </c>
      <c r="W6" s="43">
        <v>22</v>
      </c>
      <c r="X6" s="43">
        <v>23</v>
      </c>
      <c r="Y6" s="43">
        <v>24</v>
      </c>
      <c r="Z6" s="43">
        <v>25</v>
      </c>
      <c r="AA6" s="43">
        <v>26</v>
      </c>
      <c r="AB6" s="43">
        <v>27</v>
      </c>
    </row>
    <row r="7" spans="1:32" s="30" customFormat="1" ht="18" customHeight="1" x14ac:dyDescent="0.25">
      <c r="A7" s="50" t="s">
        <v>33</v>
      </c>
      <c r="B7" s="28">
        <f>SUM(B8:B28)</f>
        <v>128</v>
      </c>
      <c r="C7" s="28">
        <f>SUM(C8:C28)</f>
        <v>150</v>
      </c>
      <c r="D7" s="56">
        <f>IF(B7=0,0,C7/B7)*100</f>
        <v>117.1875</v>
      </c>
      <c r="E7" s="28">
        <f>SUM(E8:E28)</f>
        <v>58</v>
      </c>
      <c r="F7" s="28">
        <f>SUM(F8:F28)</f>
        <v>75</v>
      </c>
      <c r="G7" s="56">
        <f>IF(E7=0,0,F7/E7)*100</f>
        <v>129.31034482758622</v>
      </c>
      <c r="H7" s="28">
        <f>SUM(H8:H28)</f>
        <v>3</v>
      </c>
      <c r="I7" s="28">
        <f>SUM(I8:I28)</f>
        <v>0</v>
      </c>
      <c r="J7" s="56">
        <f>IF(H7=0,0,I7/H7)*100</f>
        <v>0</v>
      </c>
      <c r="K7" s="28">
        <f>SUM(K8:K28)</f>
        <v>2</v>
      </c>
      <c r="L7" s="28">
        <f>SUM(L8:L28)</f>
        <v>1</v>
      </c>
      <c r="M7" s="56">
        <f>IF(K7=0,0,L7/K7)*100</f>
        <v>50</v>
      </c>
      <c r="N7" s="28">
        <f>SUM(N8:N28)</f>
        <v>1</v>
      </c>
      <c r="O7" s="28">
        <f>SUM(O8:O28)</f>
        <v>0</v>
      </c>
      <c r="P7" s="56">
        <f>IF(N7=0,0,O7/N7)*100</f>
        <v>0</v>
      </c>
      <c r="Q7" s="28">
        <f>SUM(Q8:Q28)</f>
        <v>35</v>
      </c>
      <c r="R7" s="28">
        <f>SUM(R8:R28)</f>
        <v>23</v>
      </c>
      <c r="S7" s="56">
        <f>IF(Q7=0,0,R7/Q7)*100</f>
        <v>65.714285714285708</v>
      </c>
      <c r="T7" s="28">
        <f>SUM(T8:T28)</f>
        <v>119</v>
      </c>
      <c r="U7" s="28">
        <f>SUM(U8:U28)</f>
        <v>145</v>
      </c>
      <c r="V7" s="56">
        <f>IF(T7=0,0,U7/T7)*100</f>
        <v>121.84873949579831</v>
      </c>
      <c r="W7" s="28">
        <f>SUM(W8:W28)</f>
        <v>51</v>
      </c>
      <c r="X7" s="28">
        <f>SUM(X8:X28)</f>
        <v>70</v>
      </c>
      <c r="Y7" s="56">
        <f>IF(W7=0,0,X7/W7)*100</f>
        <v>137.25490196078431</v>
      </c>
      <c r="Z7" s="28">
        <f>SUM(Z8:Z28)</f>
        <v>43</v>
      </c>
      <c r="AA7" s="28">
        <f>SUM(AA8:AA28)</f>
        <v>51</v>
      </c>
      <c r="AB7" s="56">
        <f>IF(Z7=0,0,AA7/Z7)*100</f>
        <v>118.6046511627907</v>
      </c>
      <c r="AC7" s="29"/>
      <c r="AF7" s="33"/>
    </row>
    <row r="8" spans="1:32" s="33" customFormat="1" ht="18" customHeight="1" x14ac:dyDescent="0.25">
      <c r="A8" s="51" t="s">
        <v>34</v>
      </c>
      <c r="B8" s="60">
        <v>0</v>
      </c>
      <c r="C8" s="31">
        <v>4</v>
      </c>
      <c r="D8" s="57">
        <f t="shared" ref="D8:D28" si="0">IF(B8=0,0,C8/B8)*100</f>
        <v>0</v>
      </c>
      <c r="E8" s="60">
        <v>0</v>
      </c>
      <c r="F8" s="31">
        <v>4</v>
      </c>
      <c r="G8" s="57">
        <f t="shared" ref="G8:G28" si="1">IF(E8=0,0,F8/E8)*100</f>
        <v>0</v>
      </c>
      <c r="H8" s="60">
        <v>0</v>
      </c>
      <c r="I8" s="31">
        <v>0</v>
      </c>
      <c r="J8" s="57">
        <f t="shared" ref="J8:J28" si="2">IF(H8=0,0,I8/H8)*100</f>
        <v>0</v>
      </c>
      <c r="K8" s="60">
        <v>0</v>
      </c>
      <c r="L8" s="31">
        <v>0</v>
      </c>
      <c r="M8" s="57">
        <f t="shared" ref="M8:M28" si="3">IF(K8=0,0,L8/K8)*100</f>
        <v>0</v>
      </c>
      <c r="N8" s="60">
        <v>0</v>
      </c>
      <c r="O8" s="31">
        <v>0</v>
      </c>
      <c r="P8" s="57">
        <f t="shared" ref="P8:P28" si="4">IF(N8=0,0,O8/N8)*100</f>
        <v>0</v>
      </c>
      <c r="Q8" s="31">
        <v>0</v>
      </c>
      <c r="R8" s="46">
        <v>1</v>
      </c>
      <c r="S8" s="57">
        <f t="shared" ref="S8:S28" si="5">IF(Q8=0,0,R8/Q8)*100</f>
        <v>0</v>
      </c>
      <c r="T8" s="31">
        <v>0</v>
      </c>
      <c r="U8" s="46">
        <v>4</v>
      </c>
      <c r="V8" s="57">
        <f t="shared" ref="V8:V28" si="6">IF(T8=0,0,U8/T8)*100</f>
        <v>0</v>
      </c>
      <c r="W8" s="31">
        <v>0</v>
      </c>
      <c r="X8" s="46">
        <v>4</v>
      </c>
      <c r="Y8" s="57">
        <f t="shared" ref="Y8:Y28" si="7">IF(W8=0,0,X8/W8)*100</f>
        <v>0</v>
      </c>
      <c r="Z8" s="31">
        <v>0</v>
      </c>
      <c r="AA8" s="46">
        <v>3</v>
      </c>
      <c r="AB8" s="57">
        <f t="shared" ref="AB8:AB28" si="8">IF(Z8=0,0,AA8/Z8)*100</f>
        <v>0</v>
      </c>
      <c r="AC8" s="29"/>
      <c r="AD8" s="32"/>
    </row>
    <row r="9" spans="1:32" s="34" customFormat="1" ht="18" customHeight="1" x14ac:dyDescent="0.25">
      <c r="A9" s="52" t="s">
        <v>35</v>
      </c>
      <c r="B9" s="60">
        <v>6</v>
      </c>
      <c r="C9" s="31">
        <v>3</v>
      </c>
      <c r="D9" s="57">
        <f t="shared" si="0"/>
        <v>50</v>
      </c>
      <c r="E9" s="60">
        <v>4</v>
      </c>
      <c r="F9" s="31">
        <v>1</v>
      </c>
      <c r="G9" s="57">
        <f t="shared" si="1"/>
        <v>25</v>
      </c>
      <c r="H9" s="60">
        <v>0</v>
      </c>
      <c r="I9" s="31">
        <v>0</v>
      </c>
      <c r="J9" s="57">
        <f t="shared" si="2"/>
        <v>0</v>
      </c>
      <c r="K9" s="60">
        <v>0</v>
      </c>
      <c r="L9" s="31">
        <v>0</v>
      </c>
      <c r="M9" s="57">
        <f t="shared" si="3"/>
        <v>0</v>
      </c>
      <c r="N9" s="60">
        <v>0</v>
      </c>
      <c r="O9" s="31">
        <v>0</v>
      </c>
      <c r="P9" s="57">
        <f t="shared" si="4"/>
        <v>0</v>
      </c>
      <c r="Q9" s="31">
        <v>3</v>
      </c>
      <c r="R9" s="46">
        <v>0</v>
      </c>
      <c r="S9" s="57">
        <f t="shared" si="5"/>
        <v>0</v>
      </c>
      <c r="T9" s="31">
        <v>6</v>
      </c>
      <c r="U9" s="46">
        <v>3</v>
      </c>
      <c r="V9" s="57">
        <f t="shared" si="6"/>
        <v>50</v>
      </c>
      <c r="W9" s="31">
        <v>4</v>
      </c>
      <c r="X9" s="46">
        <v>1</v>
      </c>
      <c r="Y9" s="57">
        <f t="shared" si="7"/>
        <v>25</v>
      </c>
      <c r="Z9" s="31">
        <v>4</v>
      </c>
      <c r="AA9" s="46">
        <v>1</v>
      </c>
      <c r="AB9" s="57">
        <f t="shared" si="8"/>
        <v>25</v>
      </c>
      <c r="AC9" s="29"/>
      <c r="AD9" s="32"/>
    </row>
    <row r="10" spans="1:32" s="33" customFormat="1" ht="18" customHeight="1" x14ac:dyDescent="0.25">
      <c r="A10" s="52" t="s">
        <v>36</v>
      </c>
      <c r="B10" s="60">
        <v>1</v>
      </c>
      <c r="C10" s="31">
        <v>3</v>
      </c>
      <c r="D10" s="57">
        <f t="shared" si="0"/>
        <v>300</v>
      </c>
      <c r="E10" s="60">
        <v>0</v>
      </c>
      <c r="F10" s="31">
        <v>1</v>
      </c>
      <c r="G10" s="57">
        <f t="shared" si="1"/>
        <v>0</v>
      </c>
      <c r="H10" s="60">
        <v>0</v>
      </c>
      <c r="I10" s="31">
        <v>0</v>
      </c>
      <c r="J10" s="57">
        <f t="shared" si="2"/>
        <v>0</v>
      </c>
      <c r="K10" s="60">
        <v>0</v>
      </c>
      <c r="L10" s="31">
        <v>0</v>
      </c>
      <c r="M10" s="57">
        <f t="shared" si="3"/>
        <v>0</v>
      </c>
      <c r="N10" s="60">
        <v>0</v>
      </c>
      <c r="O10" s="31">
        <v>0</v>
      </c>
      <c r="P10" s="57">
        <f t="shared" si="4"/>
        <v>0</v>
      </c>
      <c r="Q10" s="31">
        <v>0</v>
      </c>
      <c r="R10" s="46">
        <v>1</v>
      </c>
      <c r="S10" s="57">
        <f t="shared" si="5"/>
        <v>0</v>
      </c>
      <c r="T10" s="31">
        <v>1</v>
      </c>
      <c r="U10" s="46">
        <v>3</v>
      </c>
      <c r="V10" s="57">
        <f t="shared" si="6"/>
        <v>300</v>
      </c>
      <c r="W10" s="31">
        <v>0</v>
      </c>
      <c r="X10" s="46">
        <v>1</v>
      </c>
      <c r="Y10" s="57">
        <f t="shared" si="7"/>
        <v>0</v>
      </c>
      <c r="Z10" s="31">
        <v>0</v>
      </c>
      <c r="AA10" s="46">
        <v>1</v>
      </c>
      <c r="AB10" s="57">
        <f t="shared" si="8"/>
        <v>0</v>
      </c>
      <c r="AC10" s="29"/>
      <c r="AD10" s="32"/>
    </row>
    <row r="11" spans="1:32" s="33" customFormat="1" ht="18" customHeight="1" x14ac:dyDescent="0.25">
      <c r="A11" s="52" t="s">
        <v>37</v>
      </c>
      <c r="B11" s="60">
        <v>5</v>
      </c>
      <c r="C11" s="31">
        <v>3</v>
      </c>
      <c r="D11" s="57">
        <f t="shared" si="0"/>
        <v>60</v>
      </c>
      <c r="E11" s="60">
        <v>4</v>
      </c>
      <c r="F11" s="31">
        <v>2</v>
      </c>
      <c r="G11" s="57">
        <f t="shared" si="1"/>
        <v>50</v>
      </c>
      <c r="H11" s="60">
        <v>0</v>
      </c>
      <c r="I11" s="31">
        <v>0</v>
      </c>
      <c r="J11" s="57">
        <f t="shared" si="2"/>
        <v>0</v>
      </c>
      <c r="K11" s="60">
        <v>0</v>
      </c>
      <c r="L11" s="31">
        <v>0</v>
      </c>
      <c r="M11" s="57">
        <f t="shared" si="3"/>
        <v>0</v>
      </c>
      <c r="N11" s="60">
        <v>0</v>
      </c>
      <c r="O11" s="31">
        <v>0</v>
      </c>
      <c r="P11" s="57">
        <f t="shared" si="4"/>
        <v>0</v>
      </c>
      <c r="Q11" s="31">
        <v>4</v>
      </c>
      <c r="R11" s="46">
        <v>0</v>
      </c>
      <c r="S11" s="57">
        <f t="shared" si="5"/>
        <v>0</v>
      </c>
      <c r="T11" s="31">
        <v>5</v>
      </c>
      <c r="U11" s="46">
        <v>3</v>
      </c>
      <c r="V11" s="57">
        <f t="shared" si="6"/>
        <v>60</v>
      </c>
      <c r="W11" s="31">
        <v>4</v>
      </c>
      <c r="X11" s="46">
        <v>2</v>
      </c>
      <c r="Y11" s="57">
        <f t="shared" si="7"/>
        <v>50</v>
      </c>
      <c r="Z11" s="31">
        <v>4</v>
      </c>
      <c r="AA11" s="46">
        <v>2</v>
      </c>
      <c r="AB11" s="57">
        <f t="shared" si="8"/>
        <v>50</v>
      </c>
      <c r="AC11" s="29"/>
      <c r="AD11" s="32"/>
    </row>
    <row r="12" spans="1:32" s="33" customFormat="1" ht="18" customHeight="1" x14ac:dyDescent="0.25">
      <c r="A12" s="52" t="s">
        <v>38</v>
      </c>
      <c r="B12" s="60">
        <v>3</v>
      </c>
      <c r="C12" s="31">
        <v>4</v>
      </c>
      <c r="D12" s="57">
        <f t="shared" si="0"/>
        <v>133.33333333333331</v>
      </c>
      <c r="E12" s="60">
        <v>2</v>
      </c>
      <c r="F12" s="31">
        <v>3</v>
      </c>
      <c r="G12" s="57">
        <f t="shared" si="1"/>
        <v>150</v>
      </c>
      <c r="H12" s="60">
        <v>0</v>
      </c>
      <c r="I12" s="31">
        <v>0</v>
      </c>
      <c r="J12" s="57">
        <f t="shared" si="2"/>
        <v>0</v>
      </c>
      <c r="K12" s="60">
        <v>0</v>
      </c>
      <c r="L12" s="31">
        <v>0</v>
      </c>
      <c r="M12" s="57">
        <f t="shared" si="3"/>
        <v>0</v>
      </c>
      <c r="N12" s="60">
        <v>0</v>
      </c>
      <c r="O12" s="31">
        <v>0</v>
      </c>
      <c r="P12" s="57">
        <f t="shared" si="4"/>
        <v>0</v>
      </c>
      <c r="Q12" s="31">
        <v>2</v>
      </c>
      <c r="R12" s="46">
        <v>2</v>
      </c>
      <c r="S12" s="57">
        <f t="shared" si="5"/>
        <v>100</v>
      </c>
      <c r="T12" s="31">
        <v>3</v>
      </c>
      <c r="U12" s="46">
        <v>4</v>
      </c>
      <c r="V12" s="57">
        <f t="shared" si="6"/>
        <v>133.33333333333331</v>
      </c>
      <c r="W12" s="31">
        <v>2</v>
      </c>
      <c r="X12" s="46">
        <v>3</v>
      </c>
      <c r="Y12" s="57">
        <f t="shared" si="7"/>
        <v>150</v>
      </c>
      <c r="Z12" s="31">
        <v>2</v>
      </c>
      <c r="AA12" s="46">
        <v>3</v>
      </c>
      <c r="AB12" s="57">
        <f t="shared" si="8"/>
        <v>150</v>
      </c>
      <c r="AC12" s="29"/>
      <c r="AD12" s="32"/>
    </row>
    <row r="13" spans="1:32" s="33" customFormat="1" ht="18" customHeight="1" x14ac:dyDescent="0.25">
      <c r="A13" s="52" t="s">
        <v>39</v>
      </c>
      <c r="B13" s="60">
        <v>1</v>
      </c>
      <c r="C13" s="31">
        <v>0</v>
      </c>
      <c r="D13" s="57">
        <f t="shared" si="0"/>
        <v>0</v>
      </c>
      <c r="E13" s="60">
        <v>1</v>
      </c>
      <c r="F13" s="31">
        <v>0</v>
      </c>
      <c r="G13" s="57">
        <f t="shared" si="1"/>
        <v>0</v>
      </c>
      <c r="H13" s="60">
        <v>0</v>
      </c>
      <c r="I13" s="31">
        <v>0</v>
      </c>
      <c r="J13" s="57">
        <f t="shared" si="2"/>
        <v>0</v>
      </c>
      <c r="K13" s="60">
        <v>0</v>
      </c>
      <c r="L13" s="31">
        <v>0</v>
      </c>
      <c r="M13" s="57">
        <f t="shared" si="3"/>
        <v>0</v>
      </c>
      <c r="N13" s="60">
        <v>0</v>
      </c>
      <c r="O13" s="31">
        <v>0</v>
      </c>
      <c r="P13" s="57">
        <f t="shared" si="4"/>
        <v>0</v>
      </c>
      <c r="Q13" s="31">
        <v>0</v>
      </c>
      <c r="R13" s="46">
        <v>0</v>
      </c>
      <c r="S13" s="57">
        <f t="shared" si="5"/>
        <v>0</v>
      </c>
      <c r="T13" s="31">
        <v>1</v>
      </c>
      <c r="U13" s="46">
        <v>0</v>
      </c>
      <c r="V13" s="57">
        <f t="shared" si="6"/>
        <v>0</v>
      </c>
      <c r="W13" s="31">
        <v>1</v>
      </c>
      <c r="X13" s="46">
        <v>0</v>
      </c>
      <c r="Y13" s="57">
        <f t="shared" si="7"/>
        <v>0</v>
      </c>
      <c r="Z13" s="31">
        <v>1</v>
      </c>
      <c r="AA13" s="46">
        <v>0</v>
      </c>
      <c r="AB13" s="57">
        <f t="shared" si="8"/>
        <v>0</v>
      </c>
      <c r="AC13" s="29"/>
      <c r="AD13" s="32"/>
    </row>
    <row r="14" spans="1:32" s="33" customFormat="1" ht="18" customHeight="1" x14ac:dyDescent="0.25">
      <c r="A14" s="52" t="s">
        <v>40</v>
      </c>
      <c r="B14" s="60">
        <v>4</v>
      </c>
      <c r="C14" s="31">
        <v>2</v>
      </c>
      <c r="D14" s="57">
        <f t="shared" si="0"/>
        <v>50</v>
      </c>
      <c r="E14" s="60">
        <v>2</v>
      </c>
      <c r="F14" s="31">
        <v>1</v>
      </c>
      <c r="G14" s="57">
        <f t="shared" si="1"/>
        <v>50</v>
      </c>
      <c r="H14" s="60">
        <v>0</v>
      </c>
      <c r="I14" s="31">
        <v>0</v>
      </c>
      <c r="J14" s="57">
        <f t="shared" si="2"/>
        <v>0</v>
      </c>
      <c r="K14" s="60">
        <v>0</v>
      </c>
      <c r="L14" s="31">
        <v>0</v>
      </c>
      <c r="M14" s="57">
        <f t="shared" si="3"/>
        <v>0</v>
      </c>
      <c r="N14" s="60">
        <v>1</v>
      </c>
      <c r="O14" s="31">
        <v>0</v>
      </c>
      <c r="P14" s="57">
        <f t="shared" si="4"/>
        <v>0</v>
      </c>
      <c r="Q14" s="31">
        <v>2</v>
      </c>
      <c r="R14" s="46">
        <v>1</v>
      </c>
      <c r="S14" s="57">
        <f t="shared" si="5"/>
        <v>50</v>
      </c>
      <c r="T14" s="31">
        <v>3</v>
      </c>
      <c r="U14" s="46">
        <v>2</v>
      </c>
      <c r="V14" s="57">
        <f t="shared" si="6"/>
        <v>66.666666666666657</v>
      </c>
      <c r="W14" s="31">
        <v>2</v>
      </c>
      <c r="X14" s="46">
        <v>1</v>
      </c>
      <c r="Y14" s="57">
        <f t="shared" si="7"/>
        <v>50</v>
      </c>
      <c r="Z14" s="31">
        <v>2</v>
      </c>
      <c r="AA14" s="46">
        <v>1</v>
      </c>
      <c r="AB14" s="57">
        <f t="shared" si="8"/>
        <v>50</v>
      </c>
      <c r="AC14" s="29"/>
      <c r="AD14" s="32"/>
    </row>
    <row r="15" spans="1:32" s="33" customFormat="1" ht="18" customHeight="1" x14ac:dyDescent="0.25">
      <c r="A15" s="52" t="s">
        <v>41</v>
      </c>
      <c r="B15" s="60">
        <v>2</v>
      </c>
      <c r="C15" s="31">
        <v>1</v>
      </c>
      <c r="D15" s="57">
        <f t="shared" si="0"/>
        <v>50</v>
      </c>
      <c r="E15" s="60">
        <v>2</v>
      </c>
      <c r="F15" s="31">
        <v>1</v>
      </c>
      <c r="G15" s="57">
        <f t="shared" si="1"/>
        <v>50</v>
      </c>
      <c r="H15" s="60">
        <v>1</v>
      </c>
      <c r="I15" s="31">
        <v>0</v>
      </c>
      <c r="J15" s="57">
        <f t="shared" si="2"/>
        <v>0</v>
      </c>
      <c r="K15" s="60">
        <v>1</v>
      </c>
      <c r="L15" s="31">
        <v>0</v>
      </c>
      <c r="M15" s="57">
        <f t="shared" si="3"/>
        <v>0</v>
      </c>
      <c r="N15" s="60">
        <v>0</v>
      </c>
      <c r="O15" s="31">
        <v>0</v>
      </c>
      <c r="P15" s="57">
        <f t="shared" si="4"/>
        <v>0</v>
      </c>
      <c r="Q15" s="31">
        <v>1</v>
      </c>
      <c r="R15" s="46">
        <v>0</v>
      </c>
      <c r="S15" s="57">
        <f t="shared" si="5"/>
        <v>0</v>
      </c>
      <c r="T15" s="31">
        <v>1</v>
      </c>
      <c r="U15" s="46">
        <v>1</v>
      </c>
      <c r="V15" s="57">
        <f t="shared" si="6"/>
        <v>100</v>
      </c>
      <c r="W15" s="31">
        <v>1</v>
      </c>
      <c r="X15" s="46">
        <v>1</v>
      </c>
      <c r="Y15" s="57">
        <f t="shared" si="7"/>
        <v>100</v>
      </c>
      <c r="Z15" s="31">
        <v>1</v>
      </c>
      <c r="AA15" s="46">
        <v>1</v>
      </c>
      <c r="AB15" s="57">
        <f t="shared" si="8"/>
        <v>100</v>
      </c>
      <c r="AC15" s="29"/>
      <c r="AD15" s="32"/>
    </row>
    <row r="16" spans="1:32" s="33" customFormat="1" ht="18" customHeight="1" x14ac:dyDescent="0.25">
      <c r="A16" s="52" t="s">
        <v>42</v>
      </c>
      <c r="B16" s="60">
        <v>2</v>
      </c>
      <c r="C16" s="31">
        <v>2</v>
      </c>
      <c r="D16" s="57">
        <f t="shared" si="0"/>
        <v>100</v>
      </c>
      <c r="E16" s="60">
        <v>1</v>
      </c>
      <c r="F16" s="31">
        <v>1</v>
      </c>
      <c r="G16" s="57">
        <f t="shared" si="1"/>
        <v>100</v>
      </c>
      <c r="H16" s="60">
        <v>0</v>
      </c>
      <c r="I16" s="31">
        <v>0</v>
      </c>
      <c r="J16" s="57">
        <f t="shared" si="2"/>
        <v>0</v>
      </c>
      <c r="K16" s="60">
        <v>0</v>
      </c>
      <c r="L16" s="31">
        <v>0</v>
      </c>
      <c r="M16" s="57">
        <f t="shared" si="3"/>
        <v>0</v>
      </c>
      <c r="N16" s="60">
        <v>0</v>
      </c>
      <c r="O16" s="31">
        <v>0</v>
      </c>
      <c r="P16" s="57">
        <f t="shared" si="4"/>
        <v>0</v>
      </c>
      <c r="Q16" s="31">
        <v>1</v>
      </c>
      <c r="R16" s="46">
        <v>1</v>
      </c>
      <c r="S16" s="57">
        <f t="shared" si="5"/>
        <v>100</v>
      </c>
      <c r="T16" s="31">
        <v>1</v>
      </c>
      <c r="U16" s="46">
        <v>2</v>
      </c>
      <c r="V16" s="57">
        <f t="shared" si="6"/>
        <v>200</v>
      </c>
      <c r="W16" s="31">
        <v>0</v>
      </c>
      <c r="X16" s="46">
        <v>1</v>
      </c>
      <c r="Y16" s="57">
        <f t="shared" si="7"/>
        <v>0</v>
      </c>
      <c r="Z16" s="31">
        <v>0</v>
      </c>
      <c r="AA16" s="46">
        <v>1</v>
      </c>
      <c r="AB16" s="57">
        <f t="shared" si="8"/>
        <v>0</v>
      </c>
      <c r="AC16" s="29"/>
      <c r="AD16" s="32"/>
    </row>
    <row r="17" spans="1:30" s="33" customFormat="1" ht="18" customHeight="1" x14ac:dyDescent="0.25">
      <c r="A17" s="52" t="s">
        <v>43</v>
      </c>
      <c r="B17" s="60">
        <v>1</v>
      </c>
      <c r="C17" s="31">
        <v>1</v>
      </c>
      <c r="D17" s="57">
        <f t="shared" si="0"/>
        <v>100</v>
      </c>
      <c r="E17" s="60">
        <v>0</v>
      </c>
      <c r="F17" s="31">
        <v>1</v>
      </c>
      <c r="G17" s="57">
        <f t="shared" si="1"/>
        <v>0</v>
      </c>
      <c r="H17" s="60">
        <v>1</v>
      </c>
      <c r="I17" s="31">
        <v>0</v>
      </c>
      <c r="J17" s="57">
        <f t="shared" si="2"/>
        <v>0</v>
      </c>
      <c r="K17" s="60">
        <v>0</v>
      </c>
      <c r="L17" s="31">
        <v>0</v>
      </c>
      <c r="M17" s="57">
        <f t="shared" si="3"/>
        <v>0</v>
      </c>
      <c r="N17" s="60">
        <v>0</v>
      </c>
      <c r="O17" s="31">
        <v>0</v>
      </c>
      <c r="P17" s="57">
        <f t="shared" si="4"/>
        <v>0</v>
      </c>
      <c r="Q17" s="31">
        <v>0</v>
      </c>
      <c r="R17" s="46">
        <v>1</v>
      </c>
      <c r="S17" s="57">
        <f t="shared" si="5"/>
        <v>0</v>
      </c>
      <c r="T17" s="31">
        <v>0</v>
      </c>
      <c r="U17" s="46">
        <v>1</v>
      </c>
      <c r="V17" s="57">
        <f t="shared" si="6"/>
        <v>0</v>
      </c>
      <c r="W17" s="31">
        <v>0</v>
      </c>
      <c r="X17" s="46">
        <v>1</v>
      </c>
      <c r="Y17" s="57">
        <f t="shared" si="7"/>
        <v>0</v>
      </c>
      <c r="Z17" s="31">
        <v>0</v>
      </c>
      <c r="AA17" s="46">
        <v>1</v>
      </c>
      <c r="AB17" s="57">
        <f t="shared" si="8"/>
        <v>0</v>
      </c>
      <c r="AC17" s="29"/>
      <c r="AD17" s="32"/>
    </row>
    <row r="18" spans="1:30" s="33" customFormat="1" ht="18" customHeight="1" x14ac:dyDescent="0.25">
      <c r="A18" s="52" t="s">
        <v>44</v>
      </c>
      <c r="B18" s="60">
        <v>2</v>
      </c>
      <c r="C18" s="31">
        <v>1</v>
      </c>
      <c r="D18" s="57">
        <f t="shared" si="0"/>
        <v>50</v>
      </c>
      <c r="E18" s="60">
        <v>2</v>
      </c>
      <c r="F18" s="31">
        <v>1</v>
      </c>
      <c r="G18" s="57">
        <f t="shared" si="1"/>
        <v>50</v>
      </c>
      <c r="H18" s="60">
        <v>0</v>
      </c>
      <c r="I18" s="31">
        <v>0</v>
      </c>
      <c r="J18" s="57">
        <f t="shared" si="2"/>
        <v>0</v>
      </c>
      <c r="K18" s="60">
        <v>0</v>
      </c>
      <c r="L18" s="31">
        <v>0</v>
      </c>
      <c r="M18" s="57">
        <f t="shared" si="3"/>
        <v>0</v>
      </c>
      <c r="N18" s="60">
        <v>0</v>
      </c>
      <c r="O18" s="31">
        <v>0</v>
      </c>
      <c r="P18" s="57">
        <f t="shared" si="4"/>
        <v>0</v>
      </c>
      <c r="Q18" s="31">
        <v>1</v>
      </c>
      <c r="R18" s="46">
        <v>0</v>
      </c>
      <c r="S18" s="57">
        <f t="shared" si="5"/>
        <v>0</v>
      </c>
      <c r="T18" s="31">
        <v>2</v>
      </c>
      <c r="U18" s="46">
        <v>1</v>
      </c>
      <c r="V18" s="57">
        <f t="shared" si="6"/>
        <v>50</v>
      </c>
      <c r="W18" s="31">
        <v>2</v>
      </c>
      <c r="X18" s="46">
        <v>1</v>
      </c>
      <c r="Y18" s="57">
        <f t="shared" si="7"/>
        <v>50</v>
      </c>
      <c r="Z18" s="31">
        <v>1</v>
      </c>
      <c r="AA18" s="46">
        <v>0</v>
      </c>
      <c r="AB18" s="57">
        <f t="shared" si="8"/>
        <v>0</v>
      </c>
      <c r="AC18" s="29"/>
      <c r="AD18" s="32"/>
    </row>
    <row r="19" spans="1:30" s="33" customFormat="1" ht="18" customHeight="1" x14ac:dyDescent="0.25">
      <c r="A19" s="52" t="s">
        <v>45</v>
      </c>
      <c r="B19" s="60">
        <v>4</v>
      </c>
      <c r="C19" s="31">
        <v>6</v>
      </c>
      <c r="D19" s="57">
        <f t="shared" si="0"/>
        <v>150</v>
      </c>
      <c r="E19" s="60">
        <v>4</v>
      </c>
      <c r="F19" s="31">
        <v>5</v>
      </c>
      <c r="G19" s="57">
        <f t="shared" si="1"/>
        <v>125</v>
      </c>
      <c r="H19" s="60">
        <v>0</v>
      </c>
      <c r="I19" s="31">
        <v>0</v>
      </c>
      <c r="J19" s="57">
        <f t="shared" si="2"/>
        <v>0</v>
      </c>
      <c r="K19" s="60">
        <v>0</v>
      </c>
      <c r="L19" s="31">
        <v>0</v>
      </c>
      <c r="M19" s="57">
        <f t="shared" si="3"/>
        <v>0</v>
      </c>
      <c r="N19" s="60">
        <v>0</v>
      </c>
      <c r="O19" s="31">
        <v>0</v>
      </c>
      <c r="P19" s="57">
        <f t="shared" si="4"/>
        <v>0</v>
      </c>
      <c r="Q19" s="31">
        <v>4</v>
      </c>
      <c r="R19" s="46">
        <v>3</v>
      </c>
      <c r="S19" s="57">
        <f t="shared" si="5"/>
        <v>75</v>
      </c>
      <c r="T19" s="31">
        <v>4</v>
      </c>
      <c r="U19" s="46">
        <v>5</v>
      </c>
      <c r="V19" s="57">
        <f t="shared" si="6"/>
        <v>125</v>
      </c>
      <c r="W19" s="31">
        <v>4</v>
      </c>
      <c r="X19" s="46">
        <v>4</v>
      </c>
      <c r="Y19" s="57">
        <f t="shared" si="7"/>
        <v>100</v>
      </c>
      <c r="Z19" s="31">
        <v>3</v>
      </c>
      <c r="AA19" s="46">
        <v>4</v>
      </c>
      <c r="AB19" s="57">
        <f t="shared" si="8"/>
        <v>133.33333333333331</v>
      </c>
      <c r="AC19" s="29"/>
      <c r="AD19" s="32"/>
    </row>
    <row r="20" spans="1:30" s="33" customFormat="1" ht="18" customHeight="1" x14ac:dyDescent="0.25">
      <c r="A20" s="52" t="s">
        <v>46</v>
      </c>
      <c r="B20" s="60">
        <v>1</v>
      </c>
      <c r="C20" s="31">
        <v>1</v>
      </c>
      <c r="D20" s="57">
        <f t="shared" si="0"/>
        <v>100</v>
      </c>
      <c r="E20" s="60">
        <v>1</v>
      </c>
      <c r="F20" s="31">
        <v>1</v>
      </c>
      <c r="G20" s="57">
        <f t="shared" si="1"/>
        <v>100</v>
      </c>
      <c r="H20" s="60">
        <v>0</v>
      </c>
      <c r="I20" s="31">
        <v>0</v>
      </c>
      <c r="J20" s="57">
        <f t="shared" si="2"/>
        <v>0</v>
      </c>
      <c r="K20" s="60">
        <v>0</v>
      </c>
      <c r="L20" s="31">
        <v>0</v>
      </c>
      <c r="M20" s="57">
        <f t="shared" si="3"/>
        <v>0</v>
      </c>
      <c r="N20" s="60">
        <v>0</v>
      </c>
      <c r="O20" s="31">
        <v>0</v>
      </c>
      <c r="P20" s="57">
        <f t="shared" si="4"/>
        <v>0</v>
      </c>
      <c r="Q20" s="31">
        <v>1</v>
      </c>
      <c r="R20" s="46">
        <v>0</v>
      </c>
      <c r="S20" s="57">
        <f t="shared" si="5"/>
        <v>0</v>
      </c>
      <c r="T20" s="31">
        <v>1</v>
      </c>
      <c r="U20" s="46">
        <v>1</v>
      </c>
      <c r="V20" s="57">
        <f t="shared" si="6"/>
        <v>100</v>
      </c>
      <c r="W20" s="31">
        <v>1</v>
      </c>
      <c r="X20" s="46">
        <v>1</v>
      </c>
      <c r="Y20" s="57">
        <f t="shared" si="7"/>
        <v>100</v>
      </c>
      <c r="Z20" s="31">
        <v>1</v>
      </c>
      <c r="AA20" s="46">
        <v>1</v>
      </c>
      <c r="AB20" s="57">
        <f t="shared" si="8"/>
        <v>100</v>
      </c>
      <c r="AC20" s="29"/>
      <c r="AD20" s="32"/>
    </row>
    <row r="21" spans="1:30" s="33" customFormat="1" ht="18" customHeight="1" x14ac:dyDescent="0.25">
      <c r="A21" s="52" t="s">
        <v>47</v>
      </c>
      <c r="B21" s="60">
        <v>2</v>
      </c>
      <c r="C21" s="31">
        <v>1</v>
      </c>
      <c r="D21" s="57">
        <f t="shared" si="0"/>
        <v>50</v>
      </c>
      <c r="E21" s="60">
        <v>2</v>
      </c>
      <c r="F21" s="31">
        <v>1</v>
      </c>
      <c r="G21" s="57">
        <f t="shared" si="1"/>
        <v>50</v>
      </c>
      <c r="H21" s="60">
        <v>0</v>
      </c>
      <c r="I21" s="31">
        <v>0</v>
      </c>
      <c r="J21" s="57">
        <f t="shared" si="2"/>
        <v>0</v>
      </c>
      <c r="K21" s="60">
        <v>0</v>
      </c>
      <c r="L21" s="31">
        <v>0</v>
      </c>
      <c r="M21" s="57">
        <f t="shared" si="3"/>
        <v>0</v>
      </c>
      <c r="N21" s="60">
        <v>0</v>
      </c>
      <c r="O21" s="31">
        <v>0</v>
      </c>
      <c r="P21" s="57">
        <f t="shared" si="4"/>
        <v>0</v>
      </c>
      <c r="Q21" s="31">
        <v>1</v>
      </c>
      <c r="R21" s="46">
        <v>0</v>
      </c>
      <c r="S21" s="57">
        <f t="shared" si="5"/>
        <v>0</v>
      </c>
      <c r="T21" s="31">
        <v>1</v>
      </c>
      <c r="U21" s="46">
        <v>1</v>
      </c>
      <c r="V21" s="57">
        <f t="shared" si="6"/>
        <v>100</v>
      </c>
      <c r="W21" s="31">
        <v>1</v>
      </c>
      <c r="X21" s="46">
        <v>1</v>
      </c>
      <c r="Y21" s="57">
        <f t="shared" si="7"/>
        <v>100</v>
      </c>
      <c r="Z21" s="31">
        <v>0</v>
      </c>
      <c r="AA21" s="46">
        <v>1</v>
      </c>
      <c r="AB21" s="57">
        <f t="shared" si="8"/>
        <v>0</v>
      </c>
      <c r="AC21" s="29"/>
      <c r="AD21" s="32"/>
    </row>
    <row r="22" spans="1:30" s="33" customFormat="1" ht="18" customHeight="1" x14ac:dyDescent="0.25">
      <c r="A22" s="52" t="s">
        <v>48</v>
      </c>
      <c r="B22" s="61">
        <v>1</v>
      </c>
      <c r="C22" s="31">
        <v>1</v>
      </c>
      <c r="D22" s="57">
        <f t="shared" si="0"/>
        <v>100</v>
      </c>
      <c r="E22" s="61">
        <v>1</v>
      </c>
      <c r="F22" s="31">
        <v>1</v>
      </c>
      <c r="G22" s="57">
        <f t="shared" si="1"/>
        <v>100</v>
      </c>
      <c r="H22" s="61">
        <v>0</v>
      </c>
      <c r="I22" s="31">
        <v>0</v>
      </c>
      <c r="J22" s="57">
        <f t="shared" si="2"/>
        <v>0</v>
      </c>
      <c r="K22" s="61">
        <v>0</v>
      </c>
      <c r="L22" s="31">
        <v>0</v>
      </c>
      <c r="M22" s="57">
        <f t="shared" si="3"/>
        <v>0</v>
      </c>
      <c r="N22" s="61">
        <v>0</v>
      </c>
      <c r="O22" s="31">
        <v>0</v>
      </c>
      <c r="P22" s="57">
        <f t="shared" si="4"/>
        <v>0</v>
      </c>
      <c r="Q22" s="31">
        <v>0</v>
      </c>
      <c r="R22" s="46">
        <v>1</v>
      </c>
      <c r="S22" s="57">
        <f t="shared" si="5"/>
        <v>0</v>
      </c>
      <c r="T22" s="31">
        <v>0</v>
      </c>
      <c r="U22" s="46">
        <v>1</v>
      </c>
      <c r="V22" s="57">
        <f t="shared" si="6"/>
        <v>0</v>
      </c>
      <c r="W22" s="31">
        <v>0</v>
      </c>
      <c r="X22" s="46">
        <v>1</v>
      </c>
      <c r="Y22" s="57">
        <f t="shared" si="7"/>
        <v>0</v>
      </c>
      <c r="Z22" s="31">
        <v>0</v>
      </c>
      <c r="AA22" s="46">
        <v>1</v>
      </c>
      <c r="AB22" s="57">
        <f t="shared" si="8"/>
        <v>0</v>
      </c>
      <c r="AC22" s="29"/>
      <c r="AD22" s="32"/>
    </row>
    <row r="23" spans="1:30" s="33" customFormat="1" ht="18" customHeight="1" x14ac:dyDescent="0.25">
      <c r="A23" s="52" t="s">
        <v>49</v>
      </c>
      <c r="B23" s="60">
        <v>7</v>
      </c>
      <c r="C23" s="31">
        <v>5</v>
      </c>
      <c r="D23" s="57">
        <f t="shared" si="0"/>
        <v>71.428571428571431</v>
      </c>
      <c r="E23" s="60">
        <v>6</v>
      </c>
      <c r="F23" s="31">
        <v>4</v>
      </c>
      <c r="G23" s="57">
        <f t="shared" si="1"/>
        <v>66.666666666666657</v>
      </c>
      <c r="H23" s="60">
        <v>0</v>
      </c>
      <c r="I23" s="31">
        <v>0</v>
      </c>
      <c r="J23" s="57">
        <f t="shared" si="2"/>
        <v>0</v>
      </c>
      <c r="K23" s="60">
        <v>0</v>
      </c>
      <c r="L23" s="31">
        <v>0</v>
      </c>
      <c r="M23" s="57">
        <f t="shared" si="3"/>
        <v>0</v>
      </c>
      <c r="N23" s="60">
        <v>0</v>
      </c>
      <c r="O23" s="31">
        <v>0</v>
      </c>
      <c r="P23" s="57">
        <f t="shared" si="4"/>
        <v>0</v>
      </c>
      <c r="Q23" s="31">
        <v>4</v>
      </c>
      <c r="R23" s="46">
        <v>0</v>
      </c>
      <c r="S23" s="57">
        <f t="shared" si="5"/>
        <v>0</v>
      </c>
      <c r="T23" s="31">
        <v>7</v>
      </c>
      <c r="U23" s="46">
        <v>5</v>
      </c>
      <c r="V23" s="57">
        <f t="shared" si="6"/>
        <v>71.428571428571431</v>
      </c>
      <c r="W23" s="31">
        <v>6</v>
      </c>
      <c r="X23" s="46">
        <v>4</v>
      </c>
      <c r="Y23" s="57">
        <f t="shared" si="7"/>
        <v>66.666666666666657</v>
      </c>
      <c r="Z23" s="31">
        <v>6</v>
      </c>
      <c r="AA23" s="46">
        <v>3</v>
      </c>
      <c r="AB23" s="57">
        <f t="shared" si="8"/>
        <v>50</v>
      </c>
      <c r="AC23" s="29"/>
      <c r="AD23" s="32"/>
    </row>
    <row r="24" spans="1:30" s="33" customFormat="1" ht="18" customHeight="1" x14ac:dyDescent="0.25">
      <c r="A24" s="52" t="s">
        <v>50</v>
      </c>
      <c r="B24" s="60">
        <v>4</v>
      </c>
      <c r="C24" s="31">
        <v>4</v>
      </c>
      <c r="D24" s="57">
        <f t="shared" si="0"/>
        <v>100</v>
      </c>
      <c r="E24" s="60">
        <v>3</v>
      </c>
      <c r="F24" s="31">
        <v>3</v>
      </c>
      <c r="G24" s="57">
        <f t="shared" si="1"/>
        <v>100</v>
      </c>
      <c r="H24" s="60">
        <v>0</v>
      </c>
      <c r="I24" s="31">
        <v>0</v>
      </c>
      <c r="J24" s="57">
        <f t="shared" si="2"/>
        <v>0</v>
      </c>
      <c r="K24" s="60">
        <v>0</v>
      </c>
      <c r="L24" s="31">
        <v>0</v>
      </c>
      <c r="M24" s="57">
        <f t="shared" si="3"/>
        <v>0</v>
      </c>
      <c r="N24" s="60">
        <v>0</v>
      </c>
      <c r="O24" s="31">
        <v>0</v>
      </c>
      <c r="P24" s="57">
        <f t="shared" si="4"/>
        <v>0</v>
      </c>
      <c r="Q24" s="31">
        <v>1</v>
      </c>
      <c r="R24" s="46">
        <v>0</v>
      </c>
      <c r="S24" s="57">
        <f t="shared" si="5"/>
        <v>0</v>
      </c>
      <c r="T24" s="31">
        <v>4</v>
      </c>
      <c r="U24" s="46">
        <v>4</v>
      </c>
      <c r="V24" s="57">
        <f t="shared" si="6"/>
        <v>100</v>
      </c>
      <c r="W24" s="31">
        <v>3</v>
      </c>
      <c r="X24" s="46">
        <v>3</v>
      </c>
      <c r="Y24" s="57">
        <f t="shared" si="7"/>
        <v>100</v>
      </c>
      <c r="Z24" s="31">
        <v>2</v>
      </c>
      <c r="AA24" s="46">
        <v>1</v>
      </c>
      <c r="AB24" s="57">
        <f t="shared" si="8"/>
        <v>50</v>
      </c>
      <c r="AC24" s="29"/>
      <c r="AD24" s="32"/>
    </row>
    <row r="25" spans="1:30" s="33" customFormat="1" ht="18" customHeight="1" x14ac:dyDescent="0.25">
      <c r="A25" s="53" t="s">
        <v>51</v>
      </c>
      <c r="B25" s="60">
        <v>0</v>
      </c>
      <c r="C25" s="31">
        <v>0</v>
      </c>
      <c r="D25" s="57">
        <f t="shared" si="0"/>
        <v>0</v>
      </c>
      <c r="E25" s="60">
        <v>0</v>
      </c>
      <c r="F25" s="31">
        <v>0</v>
      </c>
      <c r="G25" s="57">
        <f t="shared" si="1"/>
        <v>0</v>
      </c>
      <c r="H25" s="60">
        <v>0</v>
      </c>
      <c r="I25" s="31">
        <v>0</v>
      </c>
      <c r="J25" s="57">
        <f t="shared" si="2"/>
        <v>0</v>
      </c>
      <c r="K25" s="60">
        <v>0</v>
      </c>
      <c r="L25" s="31">
        <v>0</v>
      </c>
      <c r="M25" s="57">
        <f t="shared" si="3"/>
        <v>0</v>
      </c>
      <c r="N25" s="60">
        <v>0</v>
      </c>
      <c r="O25" s="31">
        <v>0</v>
      </c>
      <c r="P25" s="57">
        <f t="shared" si="4"/>
        <v>0</v>
      </c>
      <c r="Q25" s="31">
        <v>0</v>
      </c>
      <c r="R25" s="46">
        <v>0</v>
      </c>
      <c r="S25" s="57">
        <f t="shared" si="5"/>
        <v>0</v>
      </c>
      <c r="T25" s="31">
        <v>0</v>
      </c>
      <c r="U25" s="46">
        <v>0</v>
      </c>
      <c r="V25" s="57">
        <f t="shared" si="6"/>
        <v>0</v>
      </c>
      <c r="W25" s="31">
        <v>0</v>
      </c>
      <c r="X25" s="46">
        <v>0</v>
      </c>
      <c r="Y25" s="57">
        <f t="shared" si="7"/>
        <v>0</v>
      </c>
      <c r="Z25" s="31">
        <v>0</v>
      </c>
      <c r="AA25" s="46">
        <v>0</v>
      </c>
      <c r="AB25" s="57">
        <f t="shared" si="8"/>
        <v>0</v>
      </c>
      <c r="AC25" s="29"/>
      <c r="AD25" s="32"/>
    </row>
    <row r="26" spans="1:30" s="33" customFormat="1" ht="18" customHeight="1" x14ac:dyDescent="0.25">
      <c r="A26" s="52" t="s">
        <v>52</v>
      </c>
      <c r="B26" s="60">
        <v>54</v>
      </c>
      <c r="C26" s="31">
        <v>79</v>
      </c>
      <c r="D26" s="57">
        <f t="shared" si="0"/>
        <v>146.2962962962963</v>
      </c>
      <c r="E26" s="60">
        <v>16</v>
      </c>
      <c r="F26" s="31">
        <v>33</v>
      </c>
      <c r="G26" s="57">
        <f t="shared" si="1"/>
        <v>206.25</v>
      </c>
      <c r="H26" s="60">
        <v>1</v>
      </c>
      <c r="I26" s="31">
        <v>0</v>
      </c>
      <c r="J26" s="57">
        <f t="shared" si="2"/>
        <v>0</v>
      </c>
      <c r="K26" s="60">
        <v>1</v>
      </c>
      <c r="L26" s="31">
        <v>1</v>
      </c>
      <c r="M26" s="57">
        <f t="shared" si="3"/>
        <v>100</v>
      </c>
      <c r="N26" s="60">
        <v>0</v>
      </c>
      <c r="O26" s="31">
        <v>0</v>
      </c>
      <c r="P26" s="57">
        <f t="shared" si="4"/>
        <v>0</v>
      </c>
      <c r="Q26" s="31">
        <v>4</v>
      </c>
      <c r="R26" s="46">
        <v>2</v>
      </c>
      <c r="S26" s="57">
        <f t="shared" si="5"/>
        <v>50</v>
      </c>
      <c r="T26" s="31">
        <v>52</v>
      </c>
      <c r="U26" s="46">
        <v>77</v>
      </c>
      <c r="V26" s="57">
        <f t="shared" si="6"/>
        <v>148.07692307692309</v>
      </c>
      <c r="W26" s="31">
        <v>14</v>
      </c>
      <c r="X26" s="46">
        <v>31</v>
      </c>
      <c r="Y26" s="57">
        <f t="shared" si="7"/>
        <v>221.42857142857144</v>
      </c>
      <c r="Z26" s="31">
        <v>12</v>
      </c>
      <c r="AA26" s="46">
        <v>20</v>
      </c>
      <c r="AB26" s="57">
        <f t="shared" si="8"/>
        <v>166.66666666666669</v>
      </c>
      <c r="AC26" s="29"/>
      <c r="AD26" s="32"/>
    </row>
    <row r="27" spans="1:30" s="33" customFormat="1" ht="18" customHeight="1" x14ac:dyDescent="0.25">
      <c r="A27" s="52" t="s">
        <v>53</v>
      </c>
      <c r="B27" s="60">
        <v>21</v>
      </c>
      <c r="C27" s="31">
        <v>15</v>
      </c>
      <c r="D27" s="57">
        <f t="shared" si="0"/>
        <v>71.428571428571431</v>
      </c>
      <c r="E27" s="60">
        <v>4</v>
      </c>
      <c r="F27" s="31">
        <v>1</v>
      </c>
      <c r="G27" s="57">
        <f t="shared" si="1"/>
        <v>25</v>
      </c>
      <c r="H27" s="60">
        <v>0</v>
      </c>
      <c r="I27" s="31">
        <v>0</v>
      </c>
      <c r="J27" s="57">
        <f t="shared" si="2"/>
        <v>0</v>
      </c>
      <c r="K27" s="60">
        <v>0</v>
      </c>
      <c r="L27" s="31">
        <v>0</v>
      </c>
      <c r="M27" s="57">
        <f t="shared" si="3"/>
        <v>0</v>
      </c>
      <c r="N27" s="60">
        <v>0</v>
      </c>
      <c r="O27" s="31">
        <v>0</v>
      </c>
      <c r="P27" s="57">
        <f t="shared" si="4"/>
        <v>0</v>
      </c>
      <c r="Q27" s="31">
        <v>4</v>
      </c>
      <c r="R27" s="46">
        <v>1</v>
      </c>
      <c r="S27" s="57">
        <f t="shared" si="5"/>
        <v>25</v>
      </c>
      <c r="T27" s="31">
        <v>20</v>
      </c>
      <c r="U27" s="46">
        <v>15</v>
      </c>
      <c r="V27" s="57">
        <f t="shared" si="6"/>
        <v>75</v>
      </c>
      <c r="W27" s="31">
        <v>3</v>
      </c>
      <c r="X27" s="46">
        <v>1</v>
      </c>
      <c r="Y27" s="57">
        <f t="shared" si="7"/>
        <v>33.333333333333329</v>
      </c>
      <c r="Z27" s="31">
        <v>2</v>
      </c>
      <c r="AA27" s="46">
        <v>0</v>
      </c>
      <c r="AB27" s="57">
        <f t="shared" si="8"/>
        <v>0</v>
      </c>
      <c r="AC27" s="29"/>
      <c r="AD27" s="32"/>
    </row>
    <row r="28" spans="1:30" s="33" customFormat="1" ht="18" customHeight="1" x14ac:dyDescent="0.25">
      <c r="A28" s="54" t="s">
        <v>54</v>
      </c>
      <c r="B28" s="60">
        <v>7</v>
      </c>
      <c r="C28" s="31">
        <v>14</v>
      </c>
      <c r="D28" s="57">
        <f t="shared" si="0"/>
        <v>200</v>
      </c>
      <c r="E28" s="60">
        <v>3</v>
      </c>
      <c r="F28" s="31">
        <v>10</v>
      </c>
      <c r="G28" s="57">
        <f t="shared" si="1"/>
        <v>333.33333333333337</v>
      </c>
      <c r="H28" s="60">
        <v>0</v>
      </c>
      <c r="I28" s="31">
        <v>0</v>
      </c>
      <c r="J28" s="57">
        <f t="shared" si="2"/>
        <v>0</v>
      </c>
      <c r="K28" s="60">
        <v>0</v>
      </c>
      <c r="L28" s="31">
        <v>0</v>
      </c>
      <c r="M28" s="57">
        <f t="shared" si="3"/>
        <v>0</v>
      </c>
      <c r="N28" s="60">
        <v>0</v>
      </c>
      <c r="O28" s="31">
        <v>0</v>
      </c>
      <c r="P28" s="57">
        <f t="shared" si="4"/>
        <v>0</v>
      </c>
      <c r="Q28" s="31">
        <v>2</v>
      </c>
      <c r="R28" s="46">
        <v>9</v>
      </c>
      <c r="S28" s="57">
        <f t="shared" si="5"/>
        <v>450</v>
      </c>
      <c r="T28" s="31">
        <v>7</v>
      </c>
      <c r="U28" s="46">
        <v>12</v>
      </c>
      <c r="V28" s="57">
        <f t="shared" si="6"/>
        <v>171.42857142857142</v>
      </c>
      <c r="W28" s="31">
        <v>3</v>
      </c>
      <c r="X28" s="46">
        <v>8</v>
      </c>
      <c r="Y28" s="57">
        <f t="shared" si="7"/>
        <v>266.66666666666663</v>
      </c>
      <c r="Z28" s="31">
        <v>2</v>
      </c>
      <c r="AA28" s="46">
        <v>6</v>
      </c>
      <c r="AB28" s="57">
        <f t="shared" si="8"/>
        <v>300</v>
      </c>
      <c r="AC28" s="29"/>
      <c r="AD28" s="32"/>
    </row>
    <row r="29" spans="1:30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30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30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30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1:25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1:25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1:25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1:25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1:25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1:25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1:25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1:25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1:25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1:25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1:25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1:25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1:25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1:25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1:25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1:25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8"/>
  <sheetViews>
    <sheetView view="pageBreakPreview" zoomScale="80" zoomScaleNormal="70" zoomScaleSheetLayoutView="80" workbookViewId="0">
      <selection activeCell="E15" sqref="E15"/>
    </sheetView>
  </sheetViews>
  <sheetFormatPr defaultColWidth="8" defaultRowHeight="12.75" x14ac:dyDescent="0.2"/>
  <cols>
    <col min="1" max="1" width="60.85546875" style="2" customWidth="1"/>
    <col min="2" max="3" width="18.285156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26.25" customHeight="1" x14ac:dyDescent="0.2">
      <c r="A1" s="69" t="s">
        <v>59</v>
      </c>
      <c r="B1" s="69"/>
      <c r="C1" s="69"/>
      <c r="D1" s="69"/>
      <c r="E1" s="69"/>
    </row>
    <row r="2" spans="1:11" ht="28.5" customHeight="1" x14ac:dyDescent="0.2">
      <c r="A2" s="69" t="s">
        <v>24</v>
      </c>
      <c r="B2" s="69"/>
      <c r="C2" s="69"/>
      <c r="D2" s="69"/>
      <c r="E2" s="69"/>
    </row>
    <row r="3" spans="1:11" s="3" customFormat="1" ht="23.25" customHeight="1" x14ac:dyDescent="0.25">
      <c r="A3" s="74" t="s">
        <v>0</v>
      </c>
      <c r="B3" s="70" t="s">
        <v>27</v>
      </c>
      <c r="C3" s="70" t="s">
        <v>28</v>
      </c>
      <c r="D3" s="72" t="s">
        <v>1</v>
      </c>
      <c r="E3" s="73"/>
    </row>
    <row r="4" spans="1:11" s="3" customFormat="1" ht="42" customHeight="1" x14ac:dyDescent="0.25">
      <c r="A4" s="75"/>
      <c r="B4" s="71"/>
      <c r="C4" s="71"/>
      <c r="D4" s="4" t="s">
        <v>2</v>
      </c>
      <c r="E4" s="5" t="s">
        <v>72</v>
      </c>
    </row>
    <row r="5" spans="1:11" s="8" customFormat="1" ht="15.75" customHeight="1" x14ac:dyDescent="0.25">
      <c r="A5" s="6" t="s">
        <v>3</v>
      </c>
      <c r="B5" s="7">
        <v>5</v>
      </c>
      <c r="C5" s="7">
        <v>6</v>
      </c>
      <c r="D5" s="7">
        <v>7</v>
      </c>
      <c r="E5" s="7">
        <v>8</v>
      </c>
    </row>
    <row r="6" spans="1:11" s="8" customFormat="1" ht="31.5" customHeight="1" x14ac:dyDescent="0.25">
      <c r="A6" s="9" t="s">
        <v>61</v>
      </c>
      <c r="B6" s="58">
        <f>'10'!B7</f>
        <v>19268</v>
      </c>
      <c r="C6" s="58">
        <f>'10'!C7</f>
        <v>18177</v>
      </c>
      <c r="D6" s="55">
        <f>IF(B6=0,0,C6/B6)*100</f>
        <v>94.337762092588747</v>
      </c>
      <c r="E6" s="49">
        <f>C6-B6</f>
        <v>-1091</v>
      </c>
      <c r="K6" s="11"/>
    </row>
    <row r="7" spans="1:11" s="3" customFormat="1" ht="31.5" customHeight="1" x14ac:dyDescent="0.25">
      <c r="A7" s="9" t="s">
        <v>62</v>
      </c>
      <c r="B7" s="58">
        <f>'10'!E7</f>
        <v>3584</v>
      </c>
      <c r="C7" s="58">
        <f>'10'!F7</f>
        <v>4183</v>
      </c>
      <c r="D7" s="55">
        <f t="shared" ref="D7:D11" si="0">IF(B7=0,0,C7/B7)*100</f>
        <v>116.71316964285714</v>
      </c>
      <c r="E7" s="49">
        <f t="shared" ref="E7:E11" si="1">C7-B7</f>
        <v>599</v>
      </c>
      <c r="K7" s="11"/>
    </row>
    <row r="8" spans="1:11" s="3" customFormat="1" ht="54.75" customHeight="1" x14ac:dyDescent="0.25">
      <c r="A8" s="12" t="s">
        <v>63</v>
      </c>
      <c r="B8" s="58">
        <f>'10'!H7</f>
        <v>572</v>
      </c>
      <c r="C8" s="58">
        <f>'10'!I7</f>
        <v>211</v>
      </c>
      <c r="D8" s="55">
        <f t="shared" si="0"/>
        <v>36.888111888111894</v>
      </c>
      <c r="E8" s="49">
        <f t="shared" si="1"/>
        <v>-361</v>
      </c>
      <c r="K8" s="11"/>
    </row>
    <row r="9" spans="1:11" s="3" customFormat="1" ht="35.25" customHeight="1" x14ac:dyDescent="0.25">
      <c r="A9" s="13" t="s">
        <v>64</v>
      </c>
      <c r="B9" s="58">
        <f>'10'!K7</f>
        <v>42</v>
      </c>
      <c r="C9" s="58">
        <f>'10'!L7</f>
        <v>16</v>
      </c>
      <c r="D9" s="55">
        <f t="shared" si="0"/>
        <v>38.095238095238095</v>
      </c>
      <c r="E9" s="49">
        <f t="shared" si="1"/>
        <v>-26</v>
      </c>
      <c r="K9" s="11"/>
    </row>
    <row r="10" spans="1:11" s="3" customFormat="1" ht="45.75" customHeight="1" x14ac:dyDescent="0.25">
      <c r="A10" s="13" t="s">
        <v>20</v>
      </c>
      <c r="B10" s="58">
        <f>'10'!N7</f>
        <v>34</v>
      </c>
      <c r="C10" s="58">
        <f>'10'!O7</f>
        <v>14</v>
      </c>
      <c r="D10" s="55">
        <f t="shared" si="0"/>
        <v>41.17647058823529</v>
      </c>
      <c r="E10" s="49">
        <f t="shared" si="1"/>
        <v>-20</v>
      </c>
      <c r="K10" s="11"/>
    </row>
    <row r="11" spans="1:11" s="3" customFormat="1" ht="55.5" customHeight="1" x14ac:dyDescent="0.25">
      <c r="A11" s="13" t="s">
        <v>65</v>
      </c>
      <c r="B11" s="58">
        <f>'10'!Q7</f>
        <v>2639</v>
      </c>
      <c r="C11" s="58">
        <f>'10'!R7</f>
        <v>1998</v>
      </c>
      <c r="D11" s="55">
        <f t="shared" si="0"/>
        <v>75.71049640015157</v>
      </c>
      <c r="E11" s="49">
        <f t="shared" si="1"/>
        <v>-641</v>
      </c>
      <c r="K11" s="11"/>
    </row>
    <row r="12" spans="1:11" s="3" customFormat="1" ht="12.75" customHeight="1" x14ac:dyDescent="0.25">
      <c r="A12" s="76" t="s">
        <v>4</v>
      </c>
      <c r="B12" s="77"/>
      <c r="C12" s="77"/>
      <c r="D12" s="77"/>
      <c r="E12" s="77"/>
      <c r="K12" s="11"/>
    </row>
    <row r="13" spans="1:11" s="3" customFormat="1" ht="15" customHeight="1" x14ac:dyDescent="0.25">
      <c r="A13" s="78"/>
      <c r="B13" s="79"/>
      <c r="C13" s="79"/>
      <c r="D13" s="79"/>
      <c r="E13" s="79"/>
      <c r="K13" s="11"/>
    </row>
    <row r="14" spans="1:11" s="3" customFormat="1" ht="20.25" customHeight="1" x14ac:dyDescent="0.25">
      <c r="A14" s="74" t="s">
        <v>0</v>
      </c>
      <c r="B14" s="80" t="s">
        <v>29</v>
      </c>
      <c r="C14" s="80" t="s">
        <v>30</v>
      </c>
      <c r="D14" s="72" t="s">
        <v>1</v>
      </c>
      <c r="E14" s="73"/>
      <c r="K14" s="11"/>
    </row>
    <row r="15" spans="1:11" ht="35.25" customHeight="1" x14ac:dyDescent="0.2">
      <c r="A15" s="75"/>
      <c r="B15" s="80"/>
      <c r="C15" s="80"/>
      <c r="D15" s="4" t="s">
        <v>2</v>
      </c>
      <c r="E15" s="5" t="s">
        <v>72</v>
      </c>
      <c r="K15" s="11"/>
    </row>
    <row r="16" spans="1:11" ht="24" customHeight="1" x14ac:dyDescent="0.2">
      <c r="A16" s="9" t="s">
        <v>61</v>
      </c>
      <c r="B16" s="59">
        <f>'10'!T7</f>
        <v>18563</v>
      </c>
      <c r="C16" s="59">
        <f>'10'!U7</f>
        <v>17597</v>
      </c>
      <c r="D16" s="48">
        <f t="shared" ref="D16:D18" si="2">C16/B16%</f>
        <v>94.796099768356413</v>
      </c>
      <c r="E16" s="49">
        <f t="shared" ref="E16:E18" si="3">C16-B16</f>
        <v>-966</v>
      </c>
      <c r="K16" s="11"/>
    </row>
    <row r="17" spans="1:11" ht="25.5" customHeight="1" x14ac:dyDescent="0.2">
      <c r="A17" s="1" t="s">
        <v>62</v>
      </c>
      <c r="B17" s="59">
        <f>'10'!W7</f>
        <v>3134</v>
      </c>
      <c r="C17" s="59">
        <f>'10'!X7</f>
        <v>3736</v>
      </c>
      <c r="D17" s="48">
        <f t="shared" si="2"/>
        <v>119.20867900446713</v>
      </c>
      <c r="E17" s="49">
        <f t="shared" si="3"/>
        <v>602</v>
      </c>
      <c r="K17" s="11"/>
    </row>
    <row r="18" spans="1:11" ht="33.75" customHeight="1" x14ac:dyDescent="0.2">
      <c r="A18" s="1" t="s">
        <v>66</v>
      </c>
      <c r="B18" s="59">
        <f>'10'!Z7</f>
        <v>2587</v>
      </c>
      <c r="C18" s="59">
        <f>'10'!AA7</f>
        <v>3136</v>
      </c>
      <c r="D18" s="48">
        <f t="shared" si="2"/>
        <v>121.22149207576342</v>
      </c>
      <c r="E18" s="49">
        <f t="shared" si="3"/>
        <v>549</v>
      </c>
      <c r="K18" s="11"/>
    </row>
  </sheetData>
  <mergeCells count="11">
    <mergeCell ref="A14:A15"/>
    <mergeCell ref="B14:B15"/>
    <mergeCell ref="C14:C15"/>
    <mergeCell ref="D14:E14"/>
    <mergeCell ref="A2:E2"/>
    <mergeCell ref="A12:E13"/>
    <mergeCell ref="A1:E1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Басанець Т.В.</cp:lastModifiedBy>
  <cp:lastPrinted>2021-01-19T15:43:43Z</cp:lastPrinted>
  <dcterms:created xsi:type="dcterms:W3CDTF">2020-12-10T10:35:03Z</dcterms:created>
  <dcterms:modified xsi:type="dcterms:W3CDTF">2021-02-10T12:08:41Z</dcterms:modified>
</cp:coreProperties>
</file>