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030" activeTab="9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'10'!$A$1:$AB$28</definedName>
    <definedName name="_xlnm.Print_Area" localSheetId="10">'11'!$A$1:$I$20</definedName>
    <definedName name="_xlnm.Print_Area" localSheetId="11">'12'!$A$1:$AB$28</definedName>
    <definedName name="_xlnm.Print_Area" localSheetId="12">'13'!$A$1:$AB$28</definedName>
    <definedName name="_xlnm.Print_Area" localSheetId="13">'14'!$A$1:$I$20</definedName>
    <definedName name="_xlnm.Print_Area" localSheetId="14">'15'!$A$1:$AB$28</definedName>
    <definedName name="_xlnm.Print_Area" localSheetId="15">'16'!$A$1:$AB$28</definedName>
    <definedName name="_xlnm.Print_Area" localSheetId="1">'2'!$A$1:$AB$28</definedName>
    <definedName name="_xlnm.Print_Area" localSheetId="2">'3'!$A$1:$E$17</definedName>
    <definedName name="_xlnm.Print_Area" localSheetId="3">'4'!$A$1:$AB$28</definedName>
    <definedName name="_xlnm.Print_Area" localSheetId="4">'5'!$A$1:$E$17</definedName>
    <definedName name="_xlnm.Print_Area" localSheetId="5">'6'!$A$1:$AB$28</definedName>
    <definedName name="_xlnm.Print_Area" localSheetId="6">'7'!$A$1:$E$18</definedName>
    <definedName name="_xlnm.Print_Area" localSheetId="7">'8'!$A$1:$AB$28</definedName>
    <definedName name="_xlnm.Print_Area" localSheetId="8">'9'!$A$1:$E$18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56" l="1"/>
  <c r="X10" i="56"/>
  <c r="X11" i="56"/>
  <c r="X12" i="56"/>
  <c r="X13" i="56"/>
  <c r="X14" i="56"/>
  <c r="X15" i="56"/>
  <c r="X16" i="56"/>
  <c r="X17" i="56"/>
  <c r="X18" i="56"/>
  <c r="X19" i="56"/>
  <c r="X20" i="56"/>
  <c r="X21" i="56"/>
  <c r="X22" i="56"/>
  <c r="X23" i="56"/>
  <c r="X24" i="56"/>
  <c r="X25" i="56"/>
  <c r="X26" i="56"/>
  <c r="X27" i="56"/>
  <c r="X28" i="56"/>
  <c r="X8" i="56"/>
  <c r="U9" i="56"/>
  <c r="U10" i="56"/>
  <c r="U11" i="56"/>
  <c r="U12" i="56"/>
  <c r="U13" i="56"/>
  <c r="U14" i="56"/>
  <c r="U15" i="56"/>
  <c r="U16" i="56"/>
  <c r="U17" i="56"/>
  <c r="U18" i="56"/>
  <c r="U19" i="56"/>
  <c r="U20" i="56"/>
  <c r="U21" i="56"/>
  <c r="U22" i="56"/>
  <c r="U23" i="56"/>
  <c r="U24" i="56"/>
  <c r="U25" i="56"/>
  <c r="U26" i="56"/>
  <c r="U27" i="56"/>
  <c r="U28" i="56"/>
  <c r="U8" i="56"/>
  <c r="R9" i="56"/>
  <c r="R10" i="56"/>
  <c r="R11" i="56"/>
  <c r="R12" i="56"/>
  <c r="R13" i="56"/>
  <c r="R14" i="56"/>
  <c r="R15" i="56"/>
  <c r="R16" i="56"/>
  <c r="R17" i="56"/>
  <c r="R18" i="56"/>
  <c r="R19" i="56"/>
  <c r="R20" i="56"/>
  <c r="R21" i="56"/>
  <c r="R22" i="56"/>
  <c r="R23" i="56"/>
  <c r="R24" i="56"/>
  <c r="R25" i="56"/>
  <c r="R26" i="56"/>
  <c r="R27" i="56"/>
  <c r="R28" i="56"/>
  <c r="R8" i="56"/>
  <c r="O9" i="56"/>
  <c r="O10" i="56"/>
  <c r="O11" i="56"/>
  <c r="O12" i="56"/>
  <c r="O13" i="56"/>
  <c r="O14" i="56"/>
  <c r="O15" i="56"/>
  <c r="O16" i="56"/>
  <c r="O17" i="56"/>
  <c r="O18" i="56"/>
  <c r="O19" i="56"/>
  <c r="O20" i="56"/>
  <c r="O21" i="56"/>
  <c r="O22" i="56"/>
  <c r="O23" i="56"/>
  <c r="O24" i="56"/>
  <c r="O25" i="56"/>
  <c r="O26" i="56"/>
  <c r="O27" i="56"/>
  <c r="O28" i="56"/>
  <c r="O8" i="56"/>
  <c r="L9" i="56"/>
  <c r="L10" i="56"/>
  <c r="L11" i="56"/>
  <c r="L12" i="56"/>
  <c r="L13" i="56"/>
  <c r="L14" i="56"/>
  <c r="L15" i="56"/>
  <c r="L16" i="56"/>
  <c r="L17" i="56"/>
  <c r="L18" i="56"/>
  <c r="L19" i="56"/>
  <c r="L20" i="56"/>
  <c r="L21" i="56"/>
  <c r="L22" i="56"/>
  <c r="L23" i="56"/>
  <c r="L24" i="56"/>
  <c r="L25" i="56"/>
  <c r="L26" i="56"/>
  <c r="L27" i="56"/>
  <c r="L28" i="56"/>
  <c r="L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27" i="56"/>
  <c r="I28" i="56"/>
  <c r="I8" i="56"/>
  <c r="F9" i="56"/>
  <c r="F10" i="56"/>
  <c r="F11" i="56"/>
  <c r="F12" i="56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8" i="56"/>
  <c r="AA9" i="56" l="1"/>
  <c r="AA10" i="56"/>
  <c r="AA11" i="56"/>
  <c r="AA12" i="56"/>
  <c r="AA13" i="56"/>
  <c r="AA14" i="56"/>
  <c r="AA15" i="56"/>
  <c r="AA16" i="56"/>
  <c r="AA17" i="56"/>
  <c r="AA18" i="56"/>
  <c r="AA19" i="56"/>
  <c r="AA20" i="56"/>
  <c r="AA21" i="56"/>
  <c r="AA22" i="56"/>
  <c r="AA23" i="56"/>
  <c r="AA24" i="56"/>
  <c r="AA25" i="56"/>
  <c r="AA26" i="56"/>
  <c r="AA27" i="56"/>
  <c r="AA28" i="56"/>
  <c r="AA8" i="56"/>
  <c r="AA9" i="58"/>
  <c r="AA10" i="58"/>
  <c r="AA11" i="58"/>
  <c r="AA12" i="58"/>
  <c r="AA13" i="58"/>
  <c r="AA14" i="58"/>
  <c r="AA15" i="58"/>
  <c r="AA16" i="58"/>
  <c r="AA17" i="58"/>
  <c r="AA18" i="58"/>
  <c r="AA19" i="58"/>
  <c r="AA20" i="58"/>
  <c r="AA21" i="58"/>
  <c r="AA22" i="58"/>
  <c r="AA23" i="58"/>
  <c r="AA24" i="58"/>
  <c r="AA25" i="58"/>
  <c r="AA26" i="58"/>
  <c r="AA27" i="58"/>
  <c r="AA28" i="58"/>
  <c r="AA8" i="58"/>
  <c r="X9" i="58"/>
  <c r="X10" i="58"/>
  <c r="X11" i="58"/>
  <c r="X12" i="58"/>
  <c r="X13" i="58"/>
  <c r="X14" i="58"/>
  <c r="X15" i="58"/>
  <c r="X16" i="58"/>
  <c r="X17" i="58"/>
  <c r="X18" i="58"/>
  <c r="X19" i="58"/>
  <c r="X20" i="58"/>
  <c r="X21" i="58"/>
  <c r="X22" i="58"/>
  <c r="X23" i="58"/>
  <c r="X24" i="58"/>
  <c r="X25" i="58"/>
  <c r="X26" i="58"/>
  <c r="X27" i="58"/>
  <c r="X28" i="58"/>
  <c r="X8" i="58"/>
  <c r="U9" i="58"/>
  <c r="U10" i="58"/>
  <c r="U11" i="58"/>
  <c r="U12" i="58"/>
  <c r="U13" i="58"/>
  <c r="U14" i="58"/>
  <c r="U15" i="58"/>
  <c r="U16" i="58"/>
  <c r="U17" i="58"/>
  <c r="U18" i="58"/>
  <c r="U19" i="58"/>
  <c r="U20" i="58"/>
  <c r="U21" i="58"/>
  <c r="U22" i="58"/>
  <c r="U23" i="58"/>
  <c r="U24" i="58"/>
  <c r="U25" i="58"/>
  <c r="U26" i="58"/>
  <c r="U27" i="58"/>
  <c r="U28" i="58"/>
  <c r="U8" i="58"/>
  <c r="R9" i="58"/>
  <c r="R10" i="58"/>
  <c r="R11" i="58"/>
  <c r="R12" i="58"/>
  <c r="R13" i="58"/>
  <c r="R14" i="58"/>
  <c r="R15" i="58"/>
  <c r="R16" i="58"/>
  <c r="R17" i="58"/>
  <c r="R18" i="58"/>
  <c r="R19" i="58"/>
  <c r="R20" i="58"/>
  <c r="R21" i="58"/>
  <c r="R22" i="58"/>
  <c r="R23" i="58"/>
  <c r="R24" i="58"/>
  <c r="R25" i="58"/>
  <c r="R26" i="58"/>
  <c r="R27" i="58"/>
  <c r="R28" i="58"/>
  <c r="R8" i="58"/>
  <c r="O9" i="58"/>
  <c r="O10" i="58"/>
  <c r="O11" i="58"/>
  <c r="O12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8" i="58"/>
  <c r="I9" i="58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8" i="58"/>
  <c r="AB28" i="59" l="1"/>
  <c r="Y28" i="59"/>
  <c r="V28" i="59"/>
  <c r="S28" i="59"/>
  <c r="P28" i="59"/>
  <c r="M28" i="59"/>
  <c r="J28" i="59"/>
  <c r="G28" i="59"/>
  <c r="D28" i="59"/>
  <c r="AB27" i="59"/>
  <c r="Y27" i="59"/>
  <c r="V27" i="59"/>
  <c r="S27" i="59"/>
  <c r="P27" i="59"/>
  <c r="M27" i="59"/>
  <c r="J27" i="59"/>
  <c r="G27" i="59"/>
  <c r="D27" i="59"/>
  <c r="AB26" i="59"/>
  <c r="Y26" i="59"/>
  <c r="V26" i="59"/>
  <c r="S26" i="59"/>
  <c r="P26" i="59"/>
  <c r="M26" i="59"/>
  <c r="J26" i="59"/>
  <c r="G26" i="59"/>
  <c r="D26" i="59"/>
  <c r="AB25" i="59"/>
  <c r="Y25" i="59"/>
  <c r="V25" i="59"/>
  <c r="S25" i="59"/>
  <c r="P25" i="59"/>
  <c r="M25" i="59"/>
  <c r="J25" i="59"/>
  <c r="G25" i="59"/>
  <c r="D25" i="59"/>
  <c r="AB24" i="59"/>
  <c r="Y24" i="59"/>
  <c r="V24" i="59"/>
  <c r="S24" i="59"/>
  <c r="P24" i="59"/>
  <c r="M24" i="59"/>
  <c r="J24" i="59"/>
  <c r="G24" i="59"/>
  <c r="D24" i="59"/>
  <c r="AB23" i="59"/>
  <c r="Y23" i="59"/>
  <c r="V23" i="59"/>
  <c r="S23" i="59"/>
  <c r="P23" i="59"/>
  <c r="M23" i="59"/>
  <c r="J23" i="59"/>
  <c r="G23" i="59"/>
  <c r="D23" i="59"/>
  <c r="AB22" i="59"/>
  <c r="Y22" i="59"/>
  <c r="V22" i="59"/>
  <c r="S22" i="59"/>
  <c r="P22" i="59"/>
  <c r="M22" i="59"/>
  <c r="J22" i="59"/>
  <c r="G22" i="59"/>
  <c r="D22" i="59"/>
  <c r="AB21" i="59"/>
  <c r="Y21" i="59"/>
  <c r="V21" i="59"/>
  <c r="S21" i="59"/>
  <c r="P21" i="59"/>
  <c r="M21" i="59"/>
  <c r="J21" i="59"/>
  <c r="G21" i="59"/>
  <c r="D21" i="59"/>
  <c r="AB20" i="59"/>
  <c r="Y20" i="59"/>
  <c r="V20" i="59"/>
  <c r="S20" i="59"/>
  <c r="P20" i="59"/>
  <c r="M20" i="59"/>
  <c r="J20" i="59"/>
  <c r="G20" i="59"/>
  <c r="D20" i="59"/>
  <c r="AB19" i="59"/>
  <c r="Y19" i="59"/>
  <c r="V19" i="59"/>
  <c r="S19" i="59"/>
  <c r="P19" i="59"/>
  <c r="M19" i="59"/>
  <c r="J19" i="59"/>
  <c r="G19" i="59"/>
  <c r="D19" i="59"/>
  <c r="AB18" i="59"/>
  <c r="Y18" i="59"/>
  <c r="V18" i="59"/>
  <c r="S18" i="59"/>
  <c r="P18" i="59"/>
  <c r="M18" i="59"/>
  <c r="J18" i="59"/>
  <c r="G18" i="59"/>
  <c r="D18" i="59"/>
  <c r="AB17" i="59"/>
  <c r="Y17" i="59"/>
  <c r="V17" i="59"/>
  <c r="S17" i="59"/>
  <c r="P17" i="59"/>
  <c r="M17" i="59"/>
  <c r="J17" i="59"/>
  <c r="G17" i="59"/>
  <c r="D17" i="59"/>
  <c r="AB16" i="59"/>
  <c r="Y16" i="59"/>
  <c r="V16" i="59"/>
  <c r="S16" i="59"/>
  <c r="P16" i="59"/>
  <c r="M16" i="59"/>
  <c r="J16" i="59"/>
  <c r="G16" i="59"/>
  <c r="D16" i="59"/>
  <c r="AB15" i="59"/>
  <c r="Y15" i="59"/>
  <c r="V15" i="59"/>
  <c r="S15" i="59"/>
  <c r="P15" i="59"/>
  <c r="M15" i="59"/>
  <c r="J15" i="59"/>
  <c r="G15" i="59"/>
  <c r="D15" i="59"/>
  <c r="AB14" i="59"/>
  <c r="Y14" i="59"/>
  <c r="V14" i="59"/>
  <c r="S14" i="59"/>
  <c r="P14" i="59"/>
  <c r="M14" i="59"/>
  <c r="J14" i="59"/>
  <c r="G14" i="59"/>
  <c r="D14" i="59"/>
  <c r="AB13" i="59"/>
  <c r="Y13" i="59"/>
  <c r="V13" i="59"/>
  <c r="S13" i="59"/>
  <c r="P13" i="59"/>
  <c r="M13" i="59"/>
  <c r="J13" i="59"/>
  <c r="G13" i="59"/>
  <c r="D13" i="59"/>
  <c r="AB12" i="59"/>
  <c r="Y12" i="59"/>
  <c r="V12" i="59"/>
  <c r="S12" i="59"/>
  <c r="P12" i="59"/>
  <c r="M12" i="59"/>
  <c r="J12" i="59"/>
  <c r="G12" i="59"/>
  <c r="D12" i="59"/>
  <c r="AB11" i="59"/>
  <c r="Y11" i="59"/>
  <c r="V11" i="59"/>
  <c r="S11" i="59"/>
  <c r="P11" i="59"/>
  <c r="M11" i="59"/>
  <c r="J11" i="59"/>
  <c r="G11" i="59"/>
  <c r="D11" i="59"/>
  <c r="AB10" i="59"/>
  <c r="Y10" i="59"/>
  <c r="V10" i="59"/>
  <c r="S10" i="59"/>
  <c r="P10" i="59"/>
  <c r="M10" i="59"/>
  <c r="J10" i="59"/>
  <c r="G10" i="59"/>
  <c r="D10" i="59"/>
  <c r="AB9" i="59"/>
  <c r="Y9" i="59"/>
  <c r="V9" i="59"/>
  <c r="S9" i="59"/>
  <c r="P9" i="59"/>
  <c r="M9" i="59"/>
  <c r="J9" i="59"/>
  <c r="G9" i="59"/>
  <c r="D9" i="59"/>
  <c r="AB8" i="59"/>
  <c r="Y8" i="59"/>
  <c r="V8" i="59"/>
  <c r="S8" i="59"/>
  <c r="P8" i="59"/>
  <c r="M8" i="59"/>
  <c r="J8" i="59"/>
  <c r="G8" i="59"/>
  <c r="D8" i="59"/>
  <c r="AA7" i="59"/>
  <c r="G20" i="57" s="1"/>
  <c r="Z7" i="59"/>
  <c r="AB7" i="59" s="1"/>
  <c r="X7" i="59"/>
  <c r="G19" i="57" s="1"/>
  <c r="W7" i="59"/>
  <c r="Y7" i="59" s="1"/>
  <c r="U7" i="59"/>
  <c r="T7" i="59"/>
  <c r="V7" i="59" s="1"/>
  <c r="R7" i="59"/>
  <c r="Q7" i="59"/>
  <c r="S7" i="59" s="1"/>
  <c r="O7" i="59"/>
  <c r="N7" i="59"/>
  <c r="P7" i="59" s="1"/>
  <c r="L7" i="59"/>
  <c r="G11" i="57" s="1"/>
  <c r="K7" i="59"/>
  <c r="F11" i="57" s="1"/>
  <c r="I7" i="59"/>
  <c r="H7" i="59"/>
  <c r="J7" i="59" s="1"/>
  <c r="F7" i="59"/>
  <c r="E7" i="59"/>
  <c r="G7" i="59" s="1"/>
  <c r="C7" i="59"/>
  <c r="B7" i="59"/>
  <c r="AB28" i="58"/>
  <c r="Y28" i="58"/>
  <c r="V28" i="58"/>
  <c r="S28" i="58"/>
  <c r="P28" i="58"/>
  <c r="M28" i="58"/>
  <c r="J28" i="58"/>
  <c r="G28" i="58"/>
  <c r="D28" i="58"/>
  <c r="AB27" i="58"/>
  <c r="Y27" i="58"/>
  <c r="V27" i="58"/>
  <c r="S27" i="58"/>
  <c r="P27" i="58"/>
  <c r="M27" i="58"/>
  <c r="J27" i="58"/>
  <c r="G27" i="58"/>
  <c r="D27" i="58"/>
  <c r="AB26" i="58"/>
  <c r="Y26" i="58"/>
  <c r="V26" i="58"/>
  <c r="S26" i="58"/>
  <c r="P26" i="58"/>
  <c r="M26" i="58"/>
  <c r="J26" i="58"/>
  <c r="G26" i="58"/>
  <c r="D26" i="58"/>
  <c r="AB25" i="58"/>
  <c r="Y25" i="58"/>
  <c r="V25" i="58"/>
  <c r="S25" i="58"/>
  <c r="P25" i="58"/>
  <c r="M25" i="58"/>
  <c r="J25" i="58"/>
  <c r="G25" i="58"/>
  <c r="D25" i="58"/>
  <c r="AB24" i="58"/>
  <c r="Y24" i="58"/>
  <c r="V24" i="58"/>
  <c r="S24" i="58"/>
  <c r="P24" i="58"/>
  <c r="M24" i="58"/>
  <c r="J24" i="58"/>
  <c r="G24" i="58"/>
  <c r="D24" i="58"/>
  <c r="AB23" i="58"/>
  <c r="Y23" i="58"/>
  <c r="V23" i="58"/>
  <c r="S23" i="58"/>
  <c r="P23" i="58"/>
  <c r="M23" i="58"/>
  <c r="J23" i="58"/>
  <c r="G23" i="58"/>
  <c r="D23" i="58"/>
  <c r="AB22" i="58"/>
  <c r="Y22" i="58"/>
  <c r="V22" i="58"/>
  <c r="S22" i="58"/>
  <c r="P22" i="58"/>
  <c r="M22" i="58"/>
  <c r="J22" i="58"/>
  <c r="G22" i="58"/>
  <c r="D22" i="58"/>
  <c r="AB21" i="58"/>
  <c r="Y21" i="58"/>
  <c r="V21" i="58"/>
  <c r="S21" i="58"/>
  <c r="P21" i="58"/>
  <c r="M21" i="58"/>
  <c r="J21" i="58"/>
  <c r="G21" i="58"/>
  <c r="D21" i="58"/>
  <c r="AB20" i="58"/>
  <c r="Y20" i="58"/>
  <c r="V20" i="58"/>
  <c r="S20" i="58"/>
  <c r="P20" i="58"/>
  <c r="M20" i="58"/>
  <c r="J20" i="58"/>
  <c r="G20" i="58"/>
  <c r="D20" i="58"/>
  <c r="AB19" i="58"/>
  <c r="Y19" i="58"/>
  <c r="V19" i="58"/>
  <c r="S19" i="58"/>
  <c r="P19" i="58"/>
  <c r="M19" i="58"/>
  <c r="J19" i="58"/>
  <c r="G19" i="58"/>
  <c r="D19" i="58"/>
  <c r="AB18" i="58"/>
  <c r="Y18" i="58"/>
  <c r="V18" i="58"/>
  <c r="S18" i="58"/>
  <c r="P18" i="58"/>
  <c r="M18" i="58"/>
  <c r="J18" i="58"/>
  <c r="G18" i="58"/>
  <c r="D18" i="58"/>
  <c r="AB17" i="58"/>
  <c r="Y17" i="58"/>
  <c r="V17" i="58"/>
  <c r="S17" i="58"/>
  <c r="P17" i="58"/>
  <c r="M17" i="58"/>
  <c r="J17" i="58"/>
  <c r="G17" i="58"/>
  <c r="D17" i="58"/>
  <c r="AB16" i="58"/>
  <c r="Y16" i="58"/>
  <c r="V16" i="58"/>
  <c r="S16" i="58"/>
  <c r="P16" i="58"/>
  <c r="M16" i="58"/>
  <c r="J16" i="58"/>
  <c r="G16" i="58"/>
  <c r="D16" i="58"/>
  <c r="AB15" i="58"/>
  <c r="Y15" i="58"/>
  <c r="V15" i="58"/>
  <c r="S15" i="58"/>
  <c r="P15" i="58"/>
  <c r="M15" i="58"/>
  <c r="J15" i="58"/>
  <c r="G15" i="58"/>
  <c r="D15" i="58"/>
  <c r="AB14" i="58"/>
  <c r="Y14" i="58"/>
  <c r="V14" i="58"/>
  <c r="S14" i="58"/>
  <c r="P14" i="58"/>
  <c r="M14" i="58"/>
  <c r="J14" i="58"/>
  <c r="G14" i="58"/>
  <c r="D14" i="58"/>
  <c r="AB13" i="58"/>
  <c r="Y13" i="58"/>
  <c r="V13" i="58"/>
  <c r="S13" i="58"/>
  <c r="P13" i="58"/>
  <c r="M13" i="58"/>
  <c r="J13" i="58"/>
  <c r="G13" i="58"/>
  <c r="D13" i="58"/>
  <c r="AB12" i="58"/>
  <c r="Y12" i="58"/>
  <c r="V12" i="58"/>
  <c r="S12" i="58"/>
  <c r="P12" i="58"/>
  <c r="M12" i="58"/>
  <c r="J12" i="58"/>
  <c r="G12" i="58"/>
  <c r="D12" i="58"/>
  <c r="AB11" i="58"/>
  <c r="Y11" i="58"/>
  <c r="V11" i="58"/>
  <c r="S11" i="58"/>
  <c r="P11" i="58"/>
  <c r="M11" i="58"/>
  <c r="J11" i="58"/>
  <c r="G11" i="58"/>
  <c r="D11" i="58"/>
  <c r="AB10" i="58"/>
  <c r="Y10" i="58"/>
  <c r="V10" i="58"/>
  <c r="S10" i="58"/>
  <c r="P10" i="58"/>
  <c r="M10" i="58"/>
  <c r="J10" i="58"/>
  <c r="G10" i="58"/>
  <c r="D10" i="58"/>
  <c r="AB9" i="58"/>
  <c r="Y9" i="58"/>
  <c r="V9" i="58"/>
  <c r="S9" i="58"/>
  <c r="P9" i="58"/>
  <c r="M9" i="58"/>
  <c r="J9" i="58"/>
  <c r="G9" i="58"/>
  <c r="D9" i="58"/>
  <c r="AB8" i="58"/>
  <c r="Y8" i="58"/>
  <c r="V8" i="58"/>
  <c r="S8" i="58"/>
  <c r="P8" i="58"/>
  <c r="M8" i="58"/>
  <c r="J8" i="58"/>
  <c r="G8" i="58"/>
  <c r="D8" i="58"/>
  <c r="AA7" i="58"/>
  <c r="C20" i="57" s="1"/>
  <c r="Z7" i="58"/>
  <c r="X7" i="58"/>
  <c r="C19" i="57" s="1"/>
  <c r="W7" i="58"/>
  <c r="U7" i="58"/>
  <c r="C18" i="57" s="1"/>
  <c r="T7" i="58"/>
  <c r="R7" i="58"/>
  <c r="C13" i="57" s="1"/>
  <c r="Q7" i="58"/>
  <c r="O7" i="58"/>
  <c r="C12" i="57" s="1"/>
  <c r="N7" i="58"/>
  <c r="L7" i="58"/>
  <c r="C11" i="57" s="1"/>
  <c r="K7" i="58"/>
  <c r="I7" i="58"/>
  <c r="C10" i="57" s="1"/>
  <c r="H7" i="58"/>
  <c r="F7" i="58"/>
  <c r="C9" i="57" s="1"/>
  <c r="E7" i="58"/>
  <c r="C7" i="58"/>
  <c r="C8" i="57" s="1"/>
  <c r="B7" i="58"/>
  <c r="F20" i="57"/>
  <c r="B20" i="57"/>
  <c r="B19" i="57"/>
  <c r="G18" i="57"/>
  <c r="F18" i="57"/>
  <c r="H18" i="57" s="1"/>
  <c r="B18" i="57"/>
  <c r="G13" i="57"/>
  <c r="B13" i="57"/>
  <c r="G12" i="57"/>
  <c r="B12" i="57"/>
  <c r="B11" i="57"/>
  <c r="G10" i="57"/>
  <c r="F10" i="57"/>
  <c r="H10" i="57" s="1"/>
  <c r="B10" i="57"/>
  <c r="G9" i="57"/>
  <c r="B9" i="57"/>
  <c r="G8" i="57"/>
  <c r="B8" i="57"/>
  <c r="I13" i="57" l="1"/>
  <c r="F13" i="57"/>
  <c r="F9" i="57"/>
  <c r="I9" i="57" s="1"/>
  <c r="E12" i="57"/>
  <c r="M7" i="59"/>
  <c r="D7" i="59"/>
  <c r="D18" i="57"/>
  <c r="V7" i="58"/>
  <c r="AB7" i="58"/>
  <c r="D20" i="57"/>
  <c r="Y7" i="58"/>
  <c r="S7" i="58"/>
  <c r="D12" i="57"/>
  <c r="P7" i="58"/>
  <c r="M7" i="58"/>
  <c r="D10" i="57"/>
  <c r="J7" i="58"/>
  <c r="G7" i="58"/>
  <c r="D8" i="57"/>
  <c r="D7" i="58"/>
  <c r="I20" i="57"/>
  <c r="F19" i="57"/>
  <c r="I19" i="57" s="1"/>
  <c r="I11" i="57"/>
  <c r="E20" i="57"/>
  <c r="E8" i="57"/>
  <c r="H20" i="57"/>
  <c r="I18" i="57"/>
  <c r="H13" i="57"/>
  <c r="F12" i="57"/>
  <c r="H12" i="57" s="1"/>
  <c r="H11" i="57"/>
  <c r="I10" i="57"/>
  <c r="H9" i="57"/>
  <c r="F8" i="57"/>
  <c r="H8" i="57" s="1"/>
  <c r="E18" i="57"/>
  <c r="E10" i="57"/>
  <c r="E9" i="57"/>
  <c r="D9" i="57"/>
  <c r="E11" i="57"/>
  <c r="D11" i="57"/>
  <c r="E13" i="57"/>
  <c r="D13" i="57"/>
  <c r="E19" i="57"/>
  <c r="D19" i="57"/>
  <c r="H19" i="57" l="1"/>
  <c r="I12" i="57"/>
  <c r="I8" i="57"/>
  <c r="AB28" i="56"/>
  <c r="Y28" i="56"/>
  <c r="V28" i="56"/>
  <c r="S28" i="56"/>
  <c r="P28" i="56"/>
  <c r="M28" i="56"/>
  <c r="J28" i="56"/>
  <c r="G28" i="56"/>
  <c r="D28" i="56"/>
  <c r="AB27" i="56"/>
  <c r="Y27" i="56"/>
  <c r="V27" i="56"/>
  <c r="S27" i="56"/>
  <c r="P27" i="56"/>
  <c r="M27" i="56"/>
  <c r="J27" i="56"/>
  <c r="G27" i="56"/>
  <c r="D27" i="56"/>
  <c r="AB26" i="56"/>
  <c r="Y26" i="56"/>
  <c r="V26" i="56"/>
  <c r="S26" i="56"/>
  <c r="P26" i="56"/>
  <c r="M26" i="56"/>
  <c r="J26" i="56"/>
  <c r="G26" i="56"/>
  <c r="D26" i="56"/>
  <c r="AB25" i="56"/>
  <c r="Y25" i="56"/>
  <c r="V25" i="56"/>
  <c r="S25" i="56"/>
  <c r="P25" i="56"/>
  <c r="M25" i="56"/>
  <c r="J25" i="56"/>
  <c r="G25" i="56"/>
  <c r="D25" i="56"/>
  <c r="AB24" i="56"/>
  <c r="Y24" i="56"/>
  <c r="V24" i="56"/>
  <c r="S24" i="56"/>
  <c r="P24" i="56"/>
  <c r="M24" i="56"/>
  <c r="J24" i="56"/>
  <c r="G24" i="56"/>
  <c r="D24" i="56"/>
  <c r="AB23" i="56"/>
  <c r="Y23" i="56"/>
  <c r="V23" i="56"/>
  <c r="S23" i="56"/>
  <c r="P23" i="56"/>
  <c r="M23" i="56"/>
  <c r="J23" i="56"/>
  <c r="G23" i="56"/>
  <c r="D23" i="56"/>
  <c r="AB22" i="56"/>
  <c r="Y22" i="56"/>
  <c r="V22" i="56"/>
  <c r="S22" i="56"/>
  <c r="P22" i="56"/>
  <c r="M22" i="56"/>
  <c r="J22" i="56"/>
  <c r="G22" i="56"/>
  <c r="D22" i="56"/>
  <c r="AB21" i="56"/>
  <c r="Y21" i="56"/>
  <c r="V21" i="56"/>
  <c r="S21" i="56"/>
  <c r="P21" i="56"/>
  <c r="M21" i="56"/>
  <c r="J21" i="56"/>
  <c r="G21" i="56"/>
  <c r="D21" i="56"/>
  <c r="AB20" i="56"/>
  <c r="Y20" i="56"/>
  <c r="V20" i="56"/>
  <c r="S20" i="56"/>
  <c r="P20" i="56"/>
  <c r="M20" i="56"/>
  <c r="J20" i="56"/>
  <c r="G20" i="56"/>
  <c r="D20" i="56"/>
  <c r="AB19" i="56"/>
  <c r="Y19" i="56"/>
  <c r="V19" i="56"/>
  <c r="S19" i="56"/>
  <c r="P19" i="56"/>
  <c r="M19" i="56"/>
  <c r="J19" i="56"/>
  <c r="G19" i="56"/>
  <c r="D19" i="56"/>
  <c r="AB18" i="56"/>
  <c r="Y18" i="56"/>
  <c r="V18" i="56"/>
  <c r="S18" i="56"/>
  <c r="P18" i="56"/>
  <c r="M18" i="56"/>
  <c r="J18" i="56"/>
  <c r="G18" i="56"/>
  <c r="D18" i="56"/>
  <c r="AB17" i="56"/>
  <c r="Y17" i="56"/>
  <c r="V17" i="56"/>
  <c r="S17" i="56"/>
  <c r="P17" i="56"/>
  <c r="M17" i="56"/>
  <c r="J17" i="56"/>
  <c r="G17" i="56"/>
  <c r="D17" i="56"/>
  <c r="AB16" i="56"/>
  <c r="Y16" i="56"/>
  <c r="V16" i="56"/>
  <c r="S16" i="56"/>
  <c r="P16" i="56"/>
  <c r="M16" i="56"/>
  <c r="J16" i="56"/>
  <c r="G16" i="56"/>
  <c r="D16" i="56"/>
  <c r="AB15" i="56"/>
  <c r="Y15" i="56"/>
  <c r="V15" i="56"/>
  <c r="S15" i="56"/>
  <c r="P15" i="56"/>
  <c r="M15" i="56"/>
  <c r="J15" i="56"/>
  <c r="G15" i="56"/>
  <c r="D15" i="56"/>
  <c r="AB14" i="56"/>
  <c r="Y14" i="56"/>
  <c r="V14" i="56"/>
  <c r="S14" i="56"/>
  <c r="P14" i="56"/>
  <c r="M14" i="56"/>
  <c r="J14" i="56"/>
  <c r="G14" i="56"/>
  <c r="D14" i="56"/>
  <c r="AB13" i="56"/>
  <c r="Y13" i="56"/>
  <c r="V13" i="56"/>
  <c r="S13" i="56"/>
  <c r="P13" i="56"/>
  <c r="M13" i="56"/>
  <c r="J13" i="56"/>
  <c r="G13" i="56"/>
  <c r="D13" i="56"/>
  <c r="AB12" i="56"/>
  <c r="Y12" i="56"/>
  <c r="V12" i="56"/>
  <c r="S12" i="56"/>
  <c r="P12" i="56"/>
  <c r="M12" i="56"/>
  <c r="J12" i="56"/>
  <c r="G12" i="56"/>
  <c r="D12" i="56"/>
  <c r="AB11" i="56"/>
  <c r="Y11" i="56"/>
  <c r="V11" i="56"/>
  <c r="S11" i="56"/>
  <c r="P11" i="56"/>
  <c r="M11" i="56"/>
  <c r="J11" i="56"/>
  <c r="G11" i="56"/>
  <c r="D11" i="56"/>
  <c r="AB10" i="56"/>
  <c r="Y10" i="56"/>
  <c r="V10" i="56"/>
  <c r="S10" i="56"/>
  <c r="P10" i="56"/>
  <c r="M10" i="56"/>
  <c r="J10" i="56"/>
  <c r="G10" i="56"/>
  <c r="D10" i="56"/>
  <c r="AB9" i="56"/>
  <c r="Y9" i="56"/>
  <c r="V9" i="56"/>
  <c r="S9" i="56"/>
  <c r="P9" i="56"/>
  <c r="M9" i="56"/>
  <c r="J9" i="56"/>
  <c r="G9" i="56"/>
  <c r="D9" i="56"/>
  <c r="AB8" i="56"/>
  <c r="Y8" i="56"/>
  <c r="V8" i="56"/>
  <c r="S8" i="56"/>
  <c r="P8" i="56"/>
  <c r="M8" i="56"/>
  <c r="J8" i="56"/>
  <c r="G8" i="56"/>
  <c r="D8" i="56"/>
  <c r="AA7" i="56"/>
  <c r="G20" i="25" s="1"/>
  <c r="Z7" i="56"/>
  <c r="F20" i="25" s="1"/>
  <c r="X7" i="56"/>
  <c r="G19" i="25" s="1"/>
  <c r="W7" i="56"/>
  <c r="F19" i="25" s="1"/>
  <c r="U7" i="56"/>
  <c r="G18" i="25" s="1"/>
  <c r="T7" i="56"/>
  <c r="F18" i="25" s="1"/>
  <c r="R7" i="56"/>
  <c r="G13" i="25" s="1"/>
  <c r="Q7" i="56"/>
  <c r="F13" i="25" s="1"/>
  <c r="O7" i="56"/>
  <c r="G12" i="25" s="1"/>
  <c r="N7" i="56"/>
  <c r="F12" i="25" s="1"/>
  <c r="L7" i="56"/>
  <c r="G11" i="25" s="1"/>
  <c r="K7" i="56"/>
  <c r="F11" i="25" s="1"/>
  <c r="I7" i="56"/>
  <c r="G10" i="25" s="1"/>
  <c r="H7" i="56"/>
  <c r="F10" i="25" s="1"/>
  <c r="F7" i="56"/>
  <c r="G9" i="25" s="1"/>
  <c r="E7" i="56"/>
  <c r="F9" i="25" s="1"/>
  <c r="C7" i="56"/>
  <c r="G8" i="25" s="1"/>
  <c r="B7" i="56"/>
  <c r="F8" i="25" s="1"/>
  <c r="AB28" i="55"/>
  <c r="Y28" i="55"/>
  <c r="V28" i="55"/>
  <c r="S28" i="55"/>
  <c r="P28" i="55"/>
  <c r="M28" i="55"/>
  <c r="J28" i="55"/>
  <c r="G28" i="55"/>
  <c r="D28" i="55"/>
  <c r="AB27" i="55"/>
  <c r="Y27" i="55"/>
  <c r="V27" i="55"/>
  <c r="S27" i="55"/>
  <c r="P27" i="55"/>
  <c r="M27" i="55"/>
  <c r="J27" i="55"/>
  <c r="G27" i="55"/>
  <c r="D27" i="55"/>
  <c r="AB26" i="55"/>
  <c r="Y26" i="55"/>
  <c r="V26" i="55"/>
  <c r="S26" i="55"/>
  <c r="P26" i="55"/>
  <c r="M26" i="55"/>
  <c r="J26" i="55"/>
  <c r="G26" i="55"/>
  <c r="D26" i="55"/>
  <c r="AB25" i="55"/>
  <c r="Y25" i="55"/>
  <c r="V25" i="55"/>
  <c r="S25" i="55"/>
  <c r="P25" i="55"/>
  <c r="M25" i="55"/>
  <c r="J25" i="55"/>
  <c r="G25" i="55"/>
  <c r="D25" i="55"/>
  <c r="AB24" i="55"/>
  <c r="Y24" i="55"/>
  <c r="V24" i="55"/>
  <c r="S24" i="55"/>
  <c r="P24" i="55"/>
  <c r="M24" i="55"/>
  <c r="J24" i="55"/>
  <c r="G24" i="55"/>
  <c r="D24" i="55"/>
  <c r="AB23" i="55"/>
  <c r="Y23" i="55"/>
  <c r="V23" i="55"/>
  <c r="S23" i="55"/>
  <c r="P23" i="55"/>
  <c r="M23" i="55"/>
  <c r="J23" i="55"/>
  <c r="G23" i="55"/>
  <c r="D23" i="55"/>
  <c r="AB22" i="55"/>
  <c r="Y22" i="55"/>
  <c r="V22" i="55"/>
  <c r="S22" i="55"/>
  <c r="P22" i="55"/>
  <c r="M22" i="55"/>
  <c r="J22" i="55"/>
  <c r="G22" i="55"/>
  <c r="D22" i="55"/>
  <c r="AB21" i="55"/>
  <c r="Y21" i="55"/>
  <c r="V21" i="55"/>
  <c r="S21" i="55"/>
  <c r="P21" i="55"/>
  <c r="M21" i="55"/>
  <c r="J21" i="55"/>
  <c r="G21" i="55"/>
  <c r="D21" i="55"/>
  <c r="AB20" i="55"/>
  <c r="Y20" i="55"/>
  <c r="V20" i="55"/>
  <c r="S20" i="55"/>
  <c r="P20" i="55"/>
  <c r="M20" i="55"/>
  <c r="J20" i="55"/>
  <c r="G20" i="55"/>
  <c r="D20" i="55"/>
  <c r="AB19" i="55"/>
  <c r="Y19" i="55"/>
  <c r="V19" i="55"/>
  <c r="S19" i="55"/>
  <c r="P19" i="55"/>
  <c r="M19" i="55"/>
  <c r="J19" i="55"/>
  <c r="G19" i="55"/>
  <c r="D19" i="55"/>
  <c r="AB18" i="55"/>
  <c r="Y18" i="55"/>
  <c r="V18" i="55"/>
  <c r="S18" i="55"/>
  <c r="P18" i="55"/>
  <c r="M18" i="55"/>
  <c r="J18" i="55"/>
  <c r="G18" i="55"/>
  <c r="D18" i="55"/>
  <c r="AB17" i="55"/>
  <c r="Y17" i="55"/>
  <c r="V17" i="55"/>
  <c r="S17" i="55"/>
  <c r="P17" i="55"/>
  <c r="M17" i="55"/>
  <c r="J17" i="55"/>
  <c r="G17" i="55"/>
  <c r="D17" i="55"/>
  <c r="AB16" i="55"/>
  <c r="Y16" i="55"/>
  <c r="V16" i="55"/>
  <c r="S16" i="55"/>
  <c r="P16" i="55"/>
  <c r="M16" i="55"/>
  <c r="J16" i="55"/>
  <c r="G16" i="55"/>
  <c r="D16" i="55"/>
  <c r="AB15" i="55"/>
  <c r="Y15" i="55"/>
  <c r="V15" i="55"/>
  <c r="S15" i="55"/>
  <c r="P15" i="55"/>
  <c r="M15" i="55"/>
  <c r="J15" i="55"/>
  <c r="G15" i="55"/>
  <c r="D15" i="55"/>
  <c r="AB14" i="55"/>
  <c r="Y14" i="55"/>
  <c r="V14" i="55"/>
  <c r="S14" i="55"/>
  <c r="P14" i="55"/>
  <c r="M14" i="55"/>
  <c r="J14" i="55"/>
  <c r="G14" i="55"/>
  <c r="D14" i="55"/>
  <c r="AB13" i="55"/>
  <c r="Y13" i="55"/>
  <c r="V13" i="55"/>
  <c r="S13" i="55"/>
  <c r="P13" i="55"/>
  <c r="M13" i="55"/>
  <c r="J13" i="55"/>
  <c r="G13" i="55"/>
  <c r="D13" i="55"/>
  <c r="AB12" i="55"/>
  <c r="Y12" i="55"/>
  <c r="V12" i="55"/>
  <c r="S12" i="55"/>
  <c r="P12" i="55"/>
  <c r="M12" i="55"/>
  <c r="J12" i="55"/>
  <c r="G12" i="55"/>
  <c r="D12" i="55"/>
  <c r="AB11" i="55"/>
  <c r="Y11" i="55"/>
  <c r="V11" i="55"/>
  <c r="S11" i="55"/>
  <c r="P11" i="55"/>
  <c r="M11" i="55"/>
  <c r="J11" i="55"/>
  <c r="G11" i="55"/>
  <c r="D11" i="55"/>
  <c r="AB10" i="55"/>
  <c r="Y10" i="55"/>
  <c r="V10" i="55"/>
  <c r="S10" i="55"/>
  <c r="P10" i="55"/>
  <c r="M10" i="55"/>
  <c r="J10" i="55"/>
  <c r="G10" i="55"/>
  <c r="D10" i="55"/>
  <c r="AB9" i="55"/>
  <c r="Y9" i="55"/>
  <c r="V9" i="55"/>
  <c r="S9" i="55"/>
  <c r="P9" i="55"/>
  <c r="M9" i="55"/>
  <c r="J9" i="55"/>
  <c r="G9" i="55"/>
  <c r="D9" i="55"/>
  <c r="AB8" i="55"/>
  <c r="Y8" i="55"/>
  <c r="V8" i="55"/>
  <c r="S8" i="55"/>
  <c r="P8" i="55"/>
  <c r="M8" i="55"/>
  <c r="J8" i="55"/>
  <c r="G8" i="55"/>
  <c r="D8" i="55"/>
  <c r="AA7" i="55"/>
  <c r="C20" i="25" s="1"/>
  <c r="Z7" i="55"/>
  <c r="X7" i="55"/>
  <c r="C19" i="25" s="1"/>
  <c r="W7" i="55"/>
  <c r="U7" i="55"/>
  <c r="C18" i="25" s="1"/>
  <c r="T7" i="55"/>
  <c r="R7" i="55"/>
  <c r="C13" i="25" s="1"/>
  <c r="Q7" i="55"/>
  <c r="O7" i="55"/>
  <c r="C12" i="25" s="1"/>
  <c r="N7" i="55"/>
  <c r="L7" i="55"/>
  <c r="C11" i="25" s="1"/>
  <c r="K7" i="55"/>
  <c r="I7" i="55"/>
  <c r="C10" i="25" s="1"/>
  <c r="H7" i="55"/>
  <c r="F7" i="55"/>
  <c r="C9" i="25" s="1"/>
  <c r="E7" i="55"/>
  <c r="C7" i="55"/>
  <c r="C8" i="25" s="1"/>
  <c r="B7" i="55"/>
  <c r="AB28" i="54"/>
  <c r="Y28" i="54"/>
  <c r="V28" i="54"/>
  <c r="S28" i="54"/>
  <c r="P28" i="54"/>
  <c r="M28" i="54"/>
  <c r="J28" i="54"/>
  <c r="G28" i="54"/>
  <c r="D28" i="54"/>
  <c r="AB27" i="54"/>
  <c r="Y27" i="54"/>
  <c r="V27" i="54"/>
  <c r="S27" i="54"/>
  <c r="P27" i="54"/>
  <c r="M27" i="54"/>
  <c r="J27" i="54"/>
  <c r="G27" i="54"/>
  <c r="D27" i="54"/>
  <c r="AB26" i="54"/>
  <c r="Y26" i="54"/>
  <c r="V26" i="54"/>
  <c r="S26" i="54"/>
  <c r="P26" i="54"/>
  <c r="M26" i="54"/>
  <c r="J26" i="54"/>
  <c r="G26" i="54"/>
  <c r="D26" i="54"/>
  <c r="AB25" i="54"/>
  <c r="Y25" i="54"/>
  <c r="V25" i="54"/>
  <c r="S25" i="54"/>
  <c r="P25" i="54"/>
  <c r="M25" i="54"/>
  <c r="J25" i="54"/>
  <c r="G25" i="54"/>
  <c r="D25" i="54"/>
  <c r="AB24" i="54"/>
  <c r="Y24" i="54"/>
  <c r="V24" i="54"/>
  <c r="S24" i="54"/>
  <c r="P24" i="54"/>
  <c r="M24" i="54"/>
  <c r="J24" i="54"/>
  <c r="G24" i="54"/>
  <c r="D24" i="54"/>
  <c r="AB23" i="54"/>
  <c r="Y23" i="54"/>
  <c r="V23" i="54"/>
  <c r="S23" i="54"/>
  <c r="P23" i="54"/>
  <c r="M23" i="54"/>
  <c r="J23" i="54"/>
  <c r="G23" i="54"/>
  <c r="D23" i="54"/>
  <c r="AB22" i="54"/>
  <c r="Y22" i="54"/>
  <c r="V22" i="54"/>
  <c r="S22" i="54"/>
  <c r="P22" i="54"/>
  <c r="M22" i="54"/>
  <c r="J22" i="54"/>
  <c r="G22" i="54"/>
  <c r="D22" i="54"/>
  <c r="AB21" i="54"/>
  <c r="Y21" i="54"/>
  <c r="V21" i="54"/>
  <c r="S21" i="54"/>
  <c r="P21" i="54"/>
  <c r="M21" i="54"/>
  <c r="J21" i="54"/>
  <c r="G21" i="54"/>
  <c r="D21" i="54"/>
  <c r="AB20" i="54"/>
  <c r="Y20" i="54"/>
  <c r="V20" i="54"/>
  <c r="S20" i="54"/>
  <c r="P20" i="54"/>
  <c r="M20" i="54"/>
  <c r="J20" i="54"/>
  <c r="G20" i="54"/>
  <c r="D20" i="54"/>
  <c r="AB19" i="54"/>
  <c r="Y19" i="54"/>
  <c r="V19" i="54"/>
  <c r="S19" i="54"/>
  <c r="P19" i="54"/>
  <c r="M19" i="54"/>
  <c r="J19" i="54"/>
  <c r="G19" i="54"/>
  <c r="D19" i="54"/>
  <c r="AB18" i="54"/>
  <c r="Y18" i="54"/>
  <c r="V18" i="54"/>
  <c r="S18" i="54"/>
  <c r="P18" i="54"/>
  <c r="M18" i="54"/>
  <c r="J18" i="54"/>
  <c r="G18" i="54"/>
  <c r="D18" i="54"/>
  <c r="AB17" i="54"/>
  <c r="Y17" i="54"/>
  <c r="V17" i="54"/>
  <c r="S17" i="54"/>
  <c r="P17" i="54"/>
  <c r="M17" i="54"/>
  <c r="J17" i="54"/>
  <c r="G17" i="54"/>
  <c r="D17" i="54"/>
  <c r="AB16" i="54"/>
  <c r="Y16" i="54"/>
  <c r="V16" i="54"/>
  <c r="S16" i="54"/>
  <c r="P16" i="54"/>
  <c r="M16" i="54"/>
  <c r="J16" i="54"/>
  <c r="G16" i="54"/>
  <c r="D16" i="54"/>
  <c r="AB15" i="54"/>
  <c r="Y15" i="54"/>
  <c r="V15" i="54"/>
  <c r="S15" i="54"/>
  <c r="P15" i="54"/>
  <c r="M15" i="54"/>
  <c r="J15" i="54"/>
  <c r="G15" i="54"/>
  <c r="D15" i="54"/>
  <c r="AB14" i="54"/>
  <c r="Y14" i="54"/>
  <c r="V14" i="54"/>
  <c r="S14" i="54"/>
  <c r="P14" i="54"/>
  <c r="M14" i="54"/>
  <c r="J14" i="54"/>
  <c r="G14" i="54"/>
  <c r="D14" i="54"/>
  <c r="AB13" i="54"/>
  <c r="Y13" i="54"/>
  <c r="V13" i="54"/>
  <c r="S13" i="54"/>
  <c r="P13" i="54"/>
  <c r="M13" i="54"/>
  <c r="J13" i="54"/>
  <c r="G13" i="54"/>
  <c r="D13" i="54"/>
  <c r="AB12" i="54"/>
  <c r="Y12" i="54"/>
  <c r="V12" i="54"/>
  <c r="S12" i="54"/>
  <c r="P12" i="54"/>
  <c r="M12" i="54"/>
  <c r="J12" i="54"/>
  <c r="G12" i="54"/>
  <c r="D12" i="54"/>
  <c r="AB11" i="54"/>
  <c r="Y11" i="54"/>
  <c r="V11" i="54"/>
  <c r="S11" i="54"/>
  <c r="P11" i="54"/>
  <c r="M11" i="54"/>
  <c r="J11" i="54"/>
  <c r="G11" i="54"/>
  <c r="D11" i="54"/>
  <c r="AB10" i="54"/>
  <c r="Y10" i="54"/>
  <c r="V10" i="54"/>
  <c r="S10" i="54"/>
  <c r="P10" i="54"/>
  <c r="M10" i="54"/>
  <c r="J10" i="54"/>
  <c r="G10" i="54"/>
  <c r="D10" i="54"/>
  <c r="AB9" i="54"/>
  <c r="Y9" i="54"/>
  <c r="V9" i="54"/>
  <c r="S9" i="54"/>
  <c r="P9" i="54"/>
  <c r="M9" i="54"/>
  <c r="J9" i="54"/>
  <c r="G9" i="54"/>
  <c r="D9" i="54"/>
  <c r="AB8" i="54"/>
  <c r="Y8" i="54"/>
  <c r="V8" i="54"/>
  <c r="S8" i="54"/>
  <c r="P8" i="54"/>
  <c r="M8" i="54"/>
  <c r="J8" i="54"/>
  <c r="G8" i="54"/>
  <c r="D8" i="54"/>
  <c r="AA7" i="54"/>
  <c r="Z7" i="54"/>
  <c r="X7" i="54"/>
  <c r="C17" i="53" s="1"/>
  <c r="W7" i="54"/>
  <c r="B17" i="53" s="1"/>
  <c r="U7" i="54"/>
  <c r="C16" i="53" s="1"/>
  <c r="T7" i="54"/>
  <c r="R7" i="54"/>
  <c r="C11" i="53" s="1"/>
  <c r="E11" i="53" s="1"/>
  <c r="Q7" i="54"/>
  <c r="B11" i="53" s="1"/>
  <c r="O7" i="54"/>
  <c r="C10" i="53" s="1"/>
  <c r="N7" i="54"/>
  <c r="L7" i="54"/>
  <c r="K7" i="54"/>
  <c r="B9" i="53" s="1"/>
  <c r="I7" i="54"/>
  <c r="C8" i="53" s="1"/>
  <c r="H7" i="54"/>
  <c r="B8" i="53" s="1"/>
  <c r="F7" i="54"/>
  <c r="C7" i="53" s="1"/>
  <c r="E7" i="54"/>
  <c r="B7" i="53" s="1"/>
  <c r="C7" i="54"/>
  <c r="B7" i="54"/>
  <c r="C18" i="53"/>
  <c r="B18" i="53"/>
  <c r="B16" i="53"/>
  <c r="B10" i="53"/>
  <c r="C9" i="53"/>
  <c r="C6" i="53"/>
  <c r="B6" i="53"/>
  <c r="AB7" i="55" l="1"/>
  <c r="B20" i="25"/>
  <c r="Y7" i="55"/>
  <c r="B19" i="25"/>
  <c r="V7" i="55"/>
  <c r="B18" i="25"/>
  <c r="S7" i="55"/>
  <c r="B13" i="25"/>
  <c r="P7" i="55"/>
  <c r="B12" i="25"/>
  <c r="M7" i="55"/>
  <c r="B11" i="25"/>
  <c r="J7" i="55"/>
  <c r="B10" i="25"/>
  <c r="G7" i="55"/>
  <c r="B9" i="25"/>
  <c r="D7" i="55"/>
  <c r="B8" i="25"/>
  <c r="AB7" i="54"/>
  <c r="V7" i="54"/>
  <c r="D10" i="53"/>
  <c r="P7" i="54"/>
  <c r="D9" i="53"/>
  <c r="J7" i="54"/>
  <c r="D6" i="53"/>
  <c r="D7" i="54"/>
  <c r="V7" i="56"/>
  <c r="AB7" i="56"/>
  <c r="Y7" i="56"/>
  <c r="S7" i="56"/>
  <c r="P7" i="56"/>
  <c r="M7" i="56"/>
  <c r="J7" i="56"/>
  <c r="G7" i="56"/>
  <c r="D7" i="56"/>
  <c r="D16" i="53"/>
  <c r="E8" i="53"/>
  <c r="E7" i="53"/>
  <c r="D7" i="53"/>
  <c r="E6" i="53"/>
  <c r="D8" i="53"/>
  <c r="E10" i="53"/>
  <c r="D18" i="53"/>
  <c r="D11" i="53"/>
  <c r="E9" i="53"/>
  <c r="D17" i="53"/>
  <c r="E16" i="53"/>
  <c r="E17" i="53"/>
  <c r="E18" i="53"/>
  <c r="G7" i="54"/>
  <c r="M7" i="54"/>
  <c r="S7" i="54"/>
  <c r="Y7" i="54"/>
  <c r="E20" i="25" l="1"/>
  <c r="D20" i="25"/>
  <c r="E19" i="25"/>
  <c r="D19" i="25"/>
  <c r="E18" i="25"/>
  <c r="D18" i="25"/>
  <c r="D13" i="25"/>
  <c r="E13" i="25"/>
  <c r="E12" i="25"/>
  <c r="D12" i="25"/>
  <c r="D11" i="25"/>
  <c r="E11" i="25"/>
  <c r="E10" i="25"/>
  <c r="D10" i="25"/>
  <c r="D9" i="25"/>
  <c r="E9" i="25"/>
  <c r="D8" i="25"/>
  <c r="E8" i="25"/>
  <c r="AB28" i="52"/>
  <c r="Y28" i="52"/>
  <c r="V28" i="52"/>
  <c r="S28" i="52"/>
  <c r="P28" i="52"/>
  <c r="M28" i="52"/>
  <c r="J28" i="52"/>
  <c r="G28" i="52"/>
  <c r="D28" i="52"/>
  <c r="AB27" i="52"/>
  <c r="Y27" i="52"/>
  <c r="V27" i="52"/>
  <c r="S27" i="52"/>
  <c r="P27" i="52"/>
  <c r="M27" i="52"/>
  <c r="J27" i="52"/>
  <c r="G27" i="52"/>
  <c r="D27" i="52"/>
  <c r="AB26" i="52"/>
  <c r="Y26" i="52"/>
  <c r="V26" i="52"/>
  <c r="S26" i="52"/>
  <c r="P26" i="52"/>
  <c r="M26" i="52"/>
  <c r="J26" i="52"/>
  <c r="G26" i="52"/>
  <c r="D26" i="52"/>
  <c r="AB25" i="52"/>
  <c r="Y25" i="52"/>
  <c r="V25" i="52"/>
  <c r="S25" i="52"/>
  <c r="P25" i="52"/>
  <c r="M25" i="52"/>
  <c r="J25" i="52"/>
  <c r="G25" i="52"/>
  <c r="D25" i="52"/>
  <c r="AB24" i="52"/>
  <c r="Y24" i="52"/>
  <c r="V24" i="52"/>
  <c r="S24" i="52"/>
  <c r="P24" i="52"/>
  <c r="M24" i="52"/>
  <c r="J24" i="52"/>
  <c r="G24" i="52"/>
  <c r="D24" i="52"/>
  <c r="AB23" i="52"/>
  <c r="Y23" i="52"/>
  <c r="V23" i="52"/>
  <c r="S23" i="52"/>
  <c r="P23" i="52"/>
  <c r="M23" i="52"/>
  <c r="J23" i="52"/>
  <c r="G23" i="52"/>
  <c r="D23" i="52"/>
  <c r="AB22" i="52"/>
  <c r="Y22" i="52"/>
  <c r="V22" i="52"/>
  <c r="S22" i="52"/>
  <c r="P22" i="52"/>
  <c r="M22" i="52"/>
  <c r="J22" i="52"/>
  <c r="G22" i="52"/>
  <c r="D22" i="52"/>
  <c r="AB21" i="52"/>
  <c r="Y21" i="52"/>
  <c r="V21" i="52"/>
  <c r="S21" i="52"/>
  <c r="P21" i="52"/>
  <c r="M21" i="52"/>
  <c r="J21" i="52"/>
  <c r="G21" i="52"/>
  <c r="D21" i="52"/>
  <c r="AB20" i="52"/>
  <c r="Y20" i="52"/>
  <c r="V20" i="52"/>
  <c r="S20" i="52"/>
  <c r="P20" i="52"/>
  <c r="M20" i="52"/>
  <c r="J20" i="52"/>
  <c r="G20" i="52"/>
  <c r="D20" i="52"/>
  <c r="AB19" i="52"/>
  <c r="Y19" i="52"/>
  <c r="V19" i="52"/>
  <c r="S19" i="52"/>
  <c r="P19" i="52"/>
  <c r="M19" i="52"/>
  <c r="J19" i="52"/>
  <c r="G19" i="52"/>
  <c r="D19" i="52"/>
  <c r="AB18" i="52"/>
  <c r="Y18" i="52"/>
  <c r="V18" i="52"/>
  <c r="S18" i="52"/>
  <c r="P18" i="52"/>
  <c r="M18" i="52"/>
  <c r="J18" i="52"/>
  <c r="G18" i="52"/>
  <c r="D18" i="52"/>
  <c r="AB17" i="52"/>
  <c r="Y17" i="52"/>
  <c r="V17" i="52"/>
  <c r="S17" i="52"/>
  <c r="P17" i="52"/>
  <c r="M17" i="52"/>
  <c r="J17" i="52"/>
  <c r="G17" i="52"/>
  <c r="D17" i="52"/>
  <c r="AB16" i="52"/>
  <c r="Y16" i="52"/>
  <c r="V16" i="52"/>
  <c r="S16" i="52"/>
  <c r="P16" i="52"/>
  <c r="M16" i="52"/>
  <c r="J16" i="52"/>
  <c r="G16" i="52"/>
  <c r="D16" i="52"/>
  <c r="AB15" i="52"/>
  <c r="Y15" i="52"/>
  <c r="V15" i="52"/>
  <c r="S15" i="52"/>
  <c r="P15" i="52"/>
  <c r="M15" i="52"/>
  <c r="J15" i="52"/>
  <c r="G15" i="52"/>
  <c r="D15" i="52"/>
  <c r="AB14" i="52"/>
  <c r="Y14" i="52"/>
  <c r="V14" i="52"/>
  <c r="S14" i="52"/>
  <c r="P14" i="52"/>
  <c r="M14" i="52"/>
  <c r="J14" i="52"/>
  <c r="G14" i="52"/>
  <c r="D14" i="52"/>
  <c r="AB13" i="52"/>
  <c r="Y13" i="52"/>
  <c r="V13" i="52"/>
  <c r="S13" i="52"/>
  <c r="P13" i="52"/>
  <c r="M13" i="52"/>
  <c r="J13" i="52"/>
  <c r="G13" i="52"/>
  <c r="D13" i="52"/>
  <c r="AB12" i="52"/>
  <c r="Y12" i="52"/>
  <c r="V12" i="52"/>
  <c r="S12" i="52"/>
  <c r="P12" i="52"/>
  <c r="M12" i="52"/>
  <c r="J12" i="52"/>
  <c r="G12" i="52"/>
  <c r="D12" i="52"/>
  <c r="AB11" i="52"/>
  <c r="Y11" i="52"/>
  <c r="V11" i="52"/>
  <c r="S11" i="52"/>
  <c r="P11" i="52"/>
  <c r="M11" i="52"/>
  <c r="J11" i="52"/>
  <c r="G11" i="52"/>
  <c r="D11" i="52"/>
  <c r="AB10" i="52"/>
  <c r="Y10" i="52"/>
  <c r="V10" i="52"/>
  <c r="S10" i="52"/>
  <c r="P10" i="52"/>
  <c r="M10" i="52"/>
  <c r="J10" i="52"/>
  <c r="G10" i="52"/>
  <c r="D10" i="52"/>
  <c r="AB9" i="52"/>
  <c r="Y9" i="52"/>
  <c r="V9" i="52"/>
  <c r="S9" i="52"/>
  <c r="P9" i="52"/>
  <c r="M9" i="52"/>
  <c r="J9" i="52"/>
  <c r="G9" i="52"/>
  <c r="D9" i="52"/>
  <c r="AB8" i="52"/>
  <c r="Y8" i="52"/>
  <c r="V8" i="52"/>
  <c r="S8" i="52"/>
  <c r="P8" i="52"/>
  <c r="M8" i="52"/>
  <c r="J8" i="52"/>
  <c r="G8" i="52"/>
  <c r="D8" i="52"/>
  <c r="AA7" i="52"/>
  <c r="Z7" i="52"/>
  <c r="AB7" i="52" s="1"/>
  <c r="X7" i="52"/>
  <c r="W7" i="52"/>
  <c r="B17" i="51" s="1"/>
  <c r="U7" i="52"/>
  <c r="T7" i="52"/>
  <c r="V7" i="52" s="1"/>
  <c r="R7" i="52"/>
  <c r="Q7" i="52"/>
  <c r="B11" i="51" s="1"/>
  <c r="O7" i="52"/>
  <c r="N7" i="52"/>
  <c r="P7" i="52" s="1"/>
  <c r="L7" i="52"/>
  <c r="K7" i="52"/>
  <c r="B9" i="51" s="1"/>
  <c r="I7" i="52"/>
  <c r="H7" i="52"/>
  <c r="F7" i="52"/>
  <c r="E7" i="52"/>
  <c r="B7" i="51" s="1"/>
  <c r="C7" i="52"/>
  <c r="B7" i="52"/>
  <c r="D7" i="52" s="1"/>
  <c r="C18" i="51"/>
  <c r="B18" i="51"/>
  <c r="C17" i="51"/>
  <c r="C16" i="51"/>
  <c r="C11" i="51"/>
  <c r="C10" i="51"/>
  <c r="C9" i="51"/>
  <c r="C8" i="51"/>
  <c r="C7" i="51"/>
  <c r="C6" i="51"/>
  <c r="B6" i="51"/>
  <c r="AB28" i="50"/>
  <c r="Y28" i="50"/>
  <c r="V28" i="50"/>
  <c r="S28" i="50"/>
  <c r="P28" i="50"/>
  <c r="M28" i="50"/>
  <c r="J28" i="50"/>
  <c r="G28" i="50"/>
  <c r="D28" i="50"/>
  <c r="AB27" i="50"/>
  <c r="Y27" i="50"/>
  <c r="V27" i="50"/>
  <c r="S27" i="50"/>
  <c r="P27" i="50"/>
  <c r="M27" i="50"/>
  <c r="J27" i="50"/>
  <c r="G27" i="50"/>
  <c r="D27" i="50"/>
  <c r="AB26" i="50"/>
  <c r="Y26" i="50"/>
  <c r="V26" i="50"/>
  <c r="S26" i="50"/>
  <c r="P26" i="50"/>
  <c r="M26" i="50"/>
  <c r="J26" i="50"/>
  <c r="G26" i="50"/>
  <c r="D26" i="50"/>
  <c r="AB25" i="50"/>
  <c r="Y25" i="50"/>
  <c r="V25" i="50"/>
  <c r="S25" i="50"/>
  <c r="P25" i="50"/>
  <c r="M25" i="50"/>
  <c r="J25" i="50"/>
  <c r="G25" i="50"/>
  <c r="D25" i="50"/>
  <c r="AB24" i="50"/>
  <c r="Y24" i="50"/>
  <c r="V24" i="50"/>
  <c r="S24" i="50"/>
  <c r="P24" i="50"/>
  <c r="M24" i="50"/>
  <c r="J24" i="50"/>
  <c r="G24" i="50"/>
  <c r="D24" i="50"/>
  <c r="AB23" i="50"/>
  <c r="Y23" i="50"/>
  <c r="V23" i="50"/>
  <c r="S23" i="50"/>
  <c r="P23" i="50"/>
  <c r="M23" i="50"/>
  <c r="J23" i="50"/>
  <c r="G23" i="50"/>
  <c r="D23" i="50"/>
  <c r="AB22" i="50"/>
  <c r="Y22" i="50"/>
  <c r="V22" i="50"/>
  <c r="S22" i="50"/>
  <c r="P22" i="50"/>
  <c r="M22" i="50"/>
  <c r="J22" i="50"/>
  <c r="G22" i="50"/>
  <c r="D22" i="50"/>
  <c r="AB21" i="50"/>
  <c r="Y21" i="50"/>
  <c r="V21" i="50"/>
  <c r="S21" i="50"/>
  <c r="P21" i="50"/>
  <c r="M21" i="50"/>
  <c r="J21" i="50"/>
  <c r="G21" i="50"/>
  <c r="D21" i="50"/>
  <c r="AB20" i="50"/>
  <c r="Y20" i="50"/>
  <c r="V20" i="50"/>
  <c r="S20" i="50"/>
  <c r="P20" i="50"/>
  <c r="M20" i="50"/>
  <c r="J20" i="50"/>
  <c r="G20" i="50"/>
  <c r="D20" i="50"/>
  <c r="AB19" i="50"/>
  <c r="Y19" i="50"/>
  <c r="V19" i="50"/>
  <c r="S19" i="50"/>
  <c r="P19" i="50"/>
  <c r="M19" i="50"/>
  <c r="J19" i="50"/>
  <c r="G19" i="50"/>
  <c r="D19" i="50"/>
  <c r="AB18" i="50"/>
  <c r="Y18" i="50"/>
  <c r="V18" i="50"/>
  <c r="S18" i="50"/>
  <c r="P18" i="50"/>
  <c r="M18" i="50"/>
  <c r="J18" i="50"/>
  <c r="G18" i="50"/>
  <c r="D18" i="50"/>
  <c r="AB17" i="50"/>
  <c r="Y17" i="50"/>
  <c r="V17" i="50"/>
  <c r="S17" i="50"/>
  <c r="P17" i="50"/>
  <c r="M17" i="50"/>
  <c r="J17" i="50"/>
  <c r="G17" i="50"/>
  <c r="D17" i="50"/>
  <c r="AB16" i="50"/>
  <c r="Y16" i="50"/>
  <c r="V16" i="50"/>
  <c r="S16" i="50"/>
  <c r="P16" i="50"/>
  <c r="M16" i="50"/>
  <c r="J16" i="50"/>
  <c r="G16" i="50"/>
  <c r="D16" i="50"/>
  <c r="AB15" i="50"/>
  <c r="Y15" i="50"/>
  <c r="V15" i="50"/>
  <c r="S15" i="50"/>
  <c r="P15" i="50"/>
  <c r="M15" i="50"/>
  <c r="J15" i="50"/>
  <c r="G15" i="50"/>
  <c r="D15" i="50"/>
  <c r="AB14" i="50"/>
  <c r="Y14" i="50"/>
  <c r="V14" i="50"/>
  <c r="S14" i="50"/>
  <c r="P14" i="50"/>
  <c r="M14" i="50"/>
  <c r="J14" i="50"/>
  <c r="G14" i="50"/>
  <c r="D14" i="50"/>
  <c r="AB13" i="50"/>
  <c r="Y13" i="50"/>
  <c r="V13" i="50"/>
  <c r="S13" i="50"/>
  <c r="P13" i="50"/>
  <c r="M13" i="50"/>
  <c r="J13" i="50"/>
  <c r="G13" i="50"/>
  <c r="D13" i="50"/>
  <c r="AB12" i="50"/>
  <c r="Y12" i="50"/>
  <c r="V12" i="50"/>
  <c r="S12" i="50"/>
  <c r="P12" i="50"/>
  <c r="M12" i="50"/>
  <c r="J12" i="50"/>
  <c r="G12" i="50"/>
  <c r="D12" i="50"/>
  <c r="AB11" i="50"/>
  <c r="Y11" i="50"/>
  <c r="V11" i="50"/>
  <c r="S11" i="50"/>
  <c r="P11" i="50"/>
  <c r="M11" i="50"/>
  <c r="J11" i="50"/>
  <c r="G11" i="50"/>
  <c r="D11" i="50"/>
  <c r="AB10" i="50"/>
  <c r="Y10" i="50"/>
  <c r="V10" i="50"/>
  <c r="S10" i="50"/>
  <c r="P10" i="50"/>
  <c r="M10" i="50"/>
  <c r="J10" i="50"/>
  <c r="G10" i="50"/>
  <c r="D10" i="50"/>
  <c r="AB9" i="50"/>
  <c r="Y9" i="50"/>
  <c r="V9" i="50"/>
  <c r="S9" i="50"/>
  <c r="P9" i="50"/>
  <c r="M9" i="50"/>
  <c r="J9" i="50"/>
  <c r="G9" i="50"/>
  <c r="D9" i="50"/>
  <c r="AB8" i="50"/>
  <c r="Y8" i="50"/>
  <c r="V8" i="50"/>
  <c r="S8" i="50"/>
  <c r="P8" i="50"/>
  <c r="M8" i="50"/>
  <c r="J8" i="50"/>
  <c r="G8" i="50"/>
  <c r="D8" i="50"/>
  <c r="AA7" i="50"/>
  <c r="C17" i="49" s="1"/>
  <c r="Z7" i="50"/>
  <c r="X7" i="50"/>
  <c r="W7" i="50"/>
  <c r="B16" i="49" s="1"/>
  <c r="U7" i="50"/>
  <c r="T7" i="50"/>
  <c r="V7" i="50" s="1"/>
  <c r="R7" i="50"/>
  <c r="Q7" i="50"/>
  <c r="B10" i="49" s="1"/>
  <c r="O7" i="50"/>
  <c r="C9" i="49" s="1"/>
  <c r="N7" i="50"/>
  <c r="P7" i="50" s="1"/>
  <c r="L7" i="50"/>
  <c r="C8" i="49" s="1"/>
  <c r="D8" i="49" s="1"/>
  <c r="K7" i="50"/>
  <c r="B8" i="49" s="1"/>
  <c r="I7" i="50"/>
  <c r="H7" i="50"/>
  <c r="F7" i="50"/>
  <c r="C6" i="49" s="1"/>
  <c r="D6" i="49" s="1"/>
  <c r="E7" i="50"/>
  <c r="B6" i="49" s="1"/>
  <c r="C7" i="50"/>
  <c r="C5" i="49" s="1"/>
  <c r="B7" i="50"/>
  <c r="B17" i="49"/>
  <c r="C16" i="49"/>
  <c r="C15" i="49"/>
  <c r="C10" i="49"/>
  <c r="D10" i="49" s="1"/>
  <c r="B9" i="49"/>
  <c r="D9" i="49" s="1"/>
  <c r="C7" i="49"/>
  <c r="B5" i="49"/>
  <c r="J7" i="52" l="1"/>
  <c r="D6" i="51"/>
  <c r="B10" i="51"/>
  <c r="D10" i="51" s="1"/>
  <c r="D7" i="49"/>
  <c r="D5" i="49"/>
  <c r="D11" i="51"/>
  <c r="D9" i="51"/>
  <c r="D7" i="51"/>
  <c r="AB7" i="50"/>
  <c r="J7" i="50"/>
  <c r="D7" i="50"/>
  <c r="B16" i="51"/>
  <c r="D16" i="51" s="1"/>
  <c r="B8" i="51"/>
  <c r="D8" i="51" s="1"/>
  <c r="D18" i="51"/>
  <c r="D17" i="51"/>
  <c r="E6" i="51"/>
  <c r="E7" i="51"/>
  <c r="E9" i="51"/>
  <c r="E10" i="51"/>
  <c r="E11" i="51"/>
  <c r="E17" i="51"/>
  <c r="E18" i="51"/>
  <c r="G7" i="52"/>
  <c r="M7" i="52"/>
  <c r="S7" i="52"/>
  <c r="Y7" i="52"/>
  <c r="D17" i="49"/>
  <c r="B15" i="49"/>
  <c r="D15" i="49" s="1"/>
  <c r="B7" i="49"/>
  <c r="D16" i="49"/>
  <c r="E5" i="49"/>
  <c r="E6" i="49"/>
  <c r="E7" i="49"/>
  <c r="E8" i="49"/>
  <c r="E9" i="49"/>
  <c r="E10" i="49"/>
  <c r="E16" i="49"/>
  <c r="E17" i="49"/>
  <c r="G7" i="50"/>
  <c r="M7" i="50"/>
  <c r="S7" i="50"/>
  <c r="Y7" i="50"/>
  <c r="AB28" i="48"/>
  <c r="Y28" i="48"/>
  <c r="V28" i="48"/>
  <c r="S28" i="48"/>
  <c r="P28" i="48"/>
  <c r="M28" i="48"/>
  <c r="J28" i="48"/>
  <c r="G28" i="48"/>
  <c r="D28" i="48"/>
  <c r="AB27" i="48"/>
  <c r="Y27" i="48"/>
  <c r="V27" i="48"/>
  <c r="S27" i="48"/>
  <c r="P27" i="48"/>
  <c r="M27" i="48"/>
  <c r="J27" i="48"/>
  <c r="G27" i="48"/>
  <c r="D27" i="48"/>
  <c r="AB26" i="48"/>
  <c r="Y26" i="48"/>
  <c r="V26" i="48"/>
  <c r="S26" i="48"/>
  <c r="P26" i="48"/>
  <c r="M26" i="48"/>
  <c r="J26" i="48"/>
  <c r="G26" i="48"/>
  <c r="D26" i="48"/>
  <c r="AB25" i="48"/>
  <c r="Y25" i="48"/>
  <c r="V25" i="48"/>
  <c r="S25" i="48"/>
  <c r="P25" i="48"/>
  <c r="M25" i="48"/>
  <c r="J25" i="48"/>
  <c r="G25" i="48"/>
  <c r="D25" i="48"/>
  <c r="AB24" i="48"/>
  <c r="Y24" i="48"/>
  <c r="V24" i="48"/>
  <c r="S24" i="48"/>
  <c r="P24" i="48"/>
  <c r="M24" i="48"/>
  <c r="J24" i="48"/>
  <c r="G24" i="48"/>
  <c r="D24" i="48"/>
  <c r="AB23" i="48"/>
  <c r="Y23" i="48"/>
  <c r="V23" i="48"/>
  <c r="S23" i="48"/>
  <c r="P23" i="48"/>
  <c r="M23" i="48"/>
  <c r="J23" i="48"/>
  <c r="G23" i="48"/>
  <c r="D23" i="48"/>
  <c r="AB22" i="48"/>
  <c r="Y22" i="48"/>
  <c r="V22" i="48"/>
  <c r="S22" i="48"/>
  <c r="P22" i="48"/>
  <c r="M22" i="48"/>
  <c r="J22" i="48"/>
  <c r="G22" i="48"/>
  <c r="D22" i="48"/>
  <c r="AB21" i="48"/>
  <c r="Y21" i="48"/>
  <c r="V21" i="48"/>
  <c r="S21" i="48"/>
  <c r="P21" i="48"/>
  <c r="M21" i="48"/>
  <c r="J21" i="48"/>
  <c r="G21" i="48"/>
  <c r="D21" i="48"/>
  <c r="AB20" i="48"/>
  <c r="Y20" i="48"/>
  <c r="V20" i="48"/>
  <c r="S20" i="48"/>
  <c r="P20" i="48"/>
  <c r="M20" i="48"/>
  <c r="J20" i="48"/>
  <c r="G20" i="48"/>
  <c r="D20" i="48"/>
  <c r="AB19" i="48"/>
  <c r="Y19" i="48"/>
  <c r="V19" i="48"/>
  <c r="S19" i="48"/>
  <c r="P19" i="48"/>
  <c r="M19" i="48"/>
  <c r="J19" i="48"/>
  <c r="G19" i="48"/>
  <c r="D19" i="48"/>
  <c r="AB18" i="48"/>
  <c r="Y18" i="48"/>
  <c r="V18" i="48"/>
  <c r="S18" i="48"/>
  <c r="P18" i="48"/>
  <c r="M18" i="48"/>
  <c r="J18" i="48"/>
  <c r="G18" i="48"/>
  <c r="D18" i="48"/>
  <c r="AB17" i="48"/>
  <c r="Y17" i="48"/>
  <c r="V17" i="48"/>
  <c r="S17" i="48"/>
  <c r="P17" i="48"/>
  <c r="M17" i="48"/>
  <c r="J17" i="48"/>
  <c r="G17" i="48"/>
  <c r="D17" i="48"/>
  <c r="AB16" i="48"/>
  <c r="Y16" i="48"/>
  <c r="V16" i="48"/>
  <c r="S16" i="48"/>
  <c r="P16" i="48"/>
  <c r="M16" i="48"/>
  <c r="J16" i="48"/>
  <c r="G16" i="48"/>
  <c r="D16" i="48"/>
  <c r="AB15" i="48"/>
  <c r="Y15" i="48"/>
  <c r="V15" i="48"/>
  <c r="S15" i="48"/>
  <c r="P15" i="48"/>
  <c r="M15" i="48"/>
  <c r="J15" i="48"/>
  <c r="G15" i="48"/>
  <c r="D15" i="48"/>
  <c r="AB14" i="48"/>
  <c r="Y14" i="48"/>
  <c r="V14" i="48"/>
  <c r="S14" i="48"/>
  <c r="P14" i="48"/>
  <c r="M14" i="48"/>
  <c r="J14" i="48"/>
  <c r="G14" i="48"/>
  <c r="D14" i="48"/>
  <c r="AB13" i="48"/>
  <c r="Y13" i="48"/>
  <c r="V13" i="48"/>
  <c r="S13" i="48"/>
  <c r="P13" i="48"/>
  <c r="M13" i="48"/>
  <c r="J13" i="48"/>
  <c r="G13" i="48"/>
  <c r="D13" i="48"/>
  <c r="AB12" i="48"/>
  <c r="Y12" i="48"/>
  <c r="V12" i="48"/>
  <c r="S12" i="48"/>
  <c r="P12" i="48"/>
  <c r="M12" i="48"/>
  <c r="J12" i="48"/>
  <c r="G12" i="48"/>
  <c r="D12" i="48"/>
  <c r="AB11" i="48"/>
  <c r="Y11" i="48"/>
  <c r="V11" i="48"/>
  <c r="S11" i="48"/>
  <c r="P11" i="48"/>
  <c r="M11" i="48"/>
  <c r="J11" i="48"/>
  <c r="G11" i="48"/>
  <c r="D11" i="48"/>
  <c r="AB10" i="48"/>
  <c r="Y10" i="48"/>
  <c r="V10" i="48"/>
  <c r="S10" i="48"/>
  <c r="P10" i="48"/>
  <c r="M10" i="48"/>
  <c r="J10" i="48"/>
  <c r="G10" i="48"/>
  <c r="D10" i="48"/>
  <c r="AB9" i="48"/>
  <c r="Y9" i="48"/>
  <c r="V9" i="48"/>
  <c r="S9" i="48"/>
  <c r="P9" i="48"/>
  <c r="M9" i="48"/>
  <c r="J9" i="48"/>
  <c r="G9" i="48"/>
  <c r="D9" i="48"/>
  <c r="AB8" i="48"/>
  <c r="Y8" i="48"/>
  <c r="V8" i="48"/>
  <c r="S8" i="48"/>
  <c r="P8" i="48"/>
  <c r="M8" i="48"/>
  <c r="J8" i="48"/>
  <c r="G8" i="48"/>
  <c r="D8" i="48"/>
  <c r="AA7" i="48"/>
  <c r="C17" i="42" s="1"/>
  <c r="Z7" i="48"/>
  <c r="B17" i="42" s="1"/>
  <c r="X7" i="48"/>
  <c r="C16" i="42" s="1"/>
  <c r="W7" i="48"/>
  <c r="B16" i="42" s="1"/>
  <c r="U7" i="48"/>
  <c r="C15" i="42" s="1"/>
  <c r="T7" i="48"/>
  <c r="B15" i="42" s="1"/>
  <c r="E15" i="42" s="1"/>
  <c r="R7" i="48"/>
  <c r="C10" i="42" s="1"/>
  <c r="Q7" i="48"/>
  <c r="B10" i="42" s="1"/>
  <c r="O7" i="48"/>
  <c r="C9" i="42" s="1"/>
  <c r="N7" i="48"/>
  <c r="B9" i="42" s="1"/>
  <c r="L7" i="48"/>
  <c r="C8" i="42" s="1"/>
  <c r="K7" i="48"/>
  <c r="B8" i="42" s="1"/>
  <c r="I7" i="48"/>
  <c r="C7" i="42" s="1"/>
  <c r="H7" i="48"/>
  <c r="B7" i="42" s="1"/>
  <c r="F7" i="48"/>
  <c r="C6" i="42" s="1"/>
  <c r="E7" i="48"/>
  <c r="B6" i="42" s="1"/>
  <c r="C7" i="48"/>
  <c r="C5" i="42" s="1"/>
  <c r="B7" i="48"/>
  <c r="B5" i="42" s="1"/>
  <c r="E10" i="42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AA7" i="39"/>
  <c r="C18" i="23" s="1"/>
  <c r="Z7" i="39"/>
  <c r="B18" i="23" s="1"/>
  <c r="X7" i="39"/>
  <c r="C17" i="23" s="1"/>
  <c r="W7" i="39"/>
  <c r="Y7" i="39" s="1"/>
  <c r="U7" i="39"/>
  <c r="C16" i="23" s="1"/>
  <c r="T7" i="39"/>
  <c r="B16" i="23" s="1"/>
  <c r="R7" i="39"/>
  <c r="C11" i="23" s="1"/>
  <c r="Q7" i="39"/>
  <c r="O7" i="39"/>
  <c r="C10" i="23" s="1"/>
  <c r="N7" i="39"/>
  <c r="P7" i="39" s="1"/>
  <c r="L7" i="39"/>
  <c r="C9" i="23" s="1"/>
  <c r="K7" i="39"/>
  <c r="B9" i="23" s="1"/>
  <c r="I7" i="39"/>
  <c r="C8" i="23" s="1"/>
  <c r="H7" i="39"/>
  <c r="B8" i="23" s="1"/>
  <c r="F7" i="39"/>
  <c r="C7" i="23" s="1"/>
  <c r="E7" i="39"/>
  <c r="G7" i="39" s="1"/>
  <c r="C7" i="39"/>
  <c r="C6" i="23" s="1"/>
  <c r="B7" i="39"/>
  <c r="B6" i="23" s="1"/>
  <c r="E8" i="42" l="1"/>
  <c r="S7" i="39"/>
  <c r="E16" i="51"/>
  <c r="E15" i="49"/>
  <c r="E17" i="42"/>
  <c r="D16" i="42"/>
  <c r="D15" i="42"/>
  <c r="D10" i="42"/>
  <c r="E9" i="42"/>
  <c r="D8" i="42"/>
  <c r="D7" i="42"/>
  <c r="D6" i="42"/>
  <c r="E5" i="42"/>
  <c r="B10" i="23"/>
  <c r="D10" i="23" s="1"/>
  <c r="B7" i="23"/>
  <c r="B11" i="23"/>
  <c r="E11" i="23" s="1"/>
  <c r="B17" i="23"/>
  <c r="D17" i="42"/>
  <c r="AB7" i="48"/>
  <c r="E16" i="42"/>
  <c r="Y7" i="48"/>
  <c r="V7" i="48"/>
  <c r="S7" i="48"/>
  <c r="D9" i="42"/>
  <c r="P7" i="48"/>
  <c r="M7" i="48"/>
  <c r="E7" i="42"/>
  <c r="J7" i="48"/>
  <c r="E6" i="42"/>
  <c r="G7" i="48"/>
  <c r="D5" i="42"/>
  <c r="D7" i="48"/>
  <c r="AB7" i="39"/>
  <c r="V7" i="39"/>
  <c r="M7" i="39"/>
  <c r="J7" i="39"/>
  <c r="D7" i="39"/>
  <c r="E8" i="51"/>
  <c r="E17" i="23"/>
  <c r="E18" i="23"/>
  <c r="D17" i="23"/>
  <c r="D18" i="23"/>
  <c r="E16" i="23"/>
  <c r="D16" i="23"/>
  <c r="E7" i="23"/>
  <c r="E8" i="23"/>
  <c r="E9" i="23"/>
  <c r="E10" i="23"/>
  <c r="D7" i="23"/>
  <c r="D8" i="23"/>
  <c r="D9" i="23"/>
  <c r="D11" i="23"/>
  <c r="E6" i="23"/>
  <c r="D6" i="23"/>
  <c r="I20" i="25" l="1"/>
  <c r="H20" i="25"/>
  <c r="I19" i="25"/>
  <c r="H19" i="25"/>
  <c r="I18" i="25"/>
  <c r="H18" i="25"/>
  <c r="I13" i="25"/>
  <c r="H13" i="25"/>
  <c r="I12" i="25"/>
  <c r="H12" i="25"/>
  <c r="I11" i="25"/>
  <c r="H11" i="25"/>
  <c r="I10" i="25"/>
  <c r="H10" i="25"/>
  <c r="I9" i="25"/>
  <c r="H9" i="25"/>
  <c r="I8" i="25"/>
  <c r="H8" i="25"/>
</calcChain>
</file>

<file path=xl/sharedStrings.xml><?xml version="1.0" encoding="utf-8"?>
<sst xmlns="http://schemas.openxmlformats.org/spreadsheetml/2006/main" count="763" uniqueCount="76">
  <si>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</si>
  <si>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</si>
  <si>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</si>
  <si>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</si>
  <si>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</si>
  <si>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</si>
  <si>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</si>
  <si>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</si>
  <si>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</si>
  <si>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</si>
  <si>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</si>
  <si>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</si>
  <si>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</si>
  <si>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</si>
  <si>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</si>
  <si>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</si>
  <si>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</si>
  <si>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</si>
  <si>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</si>
  <si>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</si>
  <si>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</si>
  <si>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</si>
  <si>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</si>
  <si>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</si>
  <si>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</si>
  <si>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</si>
  <si>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</si>
  <si>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2021</t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</si>
  <si>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</si>
  <si>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</si>
  <si>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</si>
  <si>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</si>
  <si>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</si>
  <si>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</si>
  <si>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</si>
  <si>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</si>
  <si>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</si>
  <si>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</si>
  <si>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</si>
  <si>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</si>
  <si>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</si>
  <si>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</si>
  <si>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</si>
  <si>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</si>
  <si>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</si>
  <si>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</si>
  <si>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</si>
  <si>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</si>
  <si>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</si>
  <si>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</si>
  <si>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</si>
  <si>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Чернігівською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</si>
  <si>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</si>
  <si>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</si>
  <si>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</si>
  <si>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</si>
  <si>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</si>
  <si>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</si>
  <si>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</si>
  <si>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</si>
  <si>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</si>
  <si>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</si>
  <si>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</si>
  <si>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у січні-лютому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</si>
  <si>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січень-лютий 2020 р.</t>
  </si>
  <si>
    <t>січень-лютий 2021 р.</t>
  </si>
  <si>
    <t xml:space="preserve">  1 березня 2020 р.</t>
  </si>
  <si>
    <t xml:space="preserve">  1 березня 2021 р.</t>
  </si>
  <si>
    <t xml:space="preserve">    Надання послуг Чернігівською обласною службою зайнятості                                                                               особам з інвалідністю у січні-лютому 2020-2021 рр.</t>
  </si>
  <si>
    <t>Надання послуг Чернігівською обласною службою зайнятості особам з числа військовослужбовців, які брали участь в антитерористичній операції  (операції об'єднаних сил)                             у січні-лютому 2020-2021рр.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</si>
  <si>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січні-лютому 2020-2021рр.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</si>
  <si>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 молоді у віці до 35 років
у січні-лютому 2020-2021 рр.</t>
  </si>
  <si>
    <t>Надання послуг  Чернігівською обласною службою зайнятості  жінкам                                                                                                                                                                    у січні-лютому 2020-2021 рр.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</si>
  <si>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у січні-лютому 2020-2021 рр.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</si>
  <si>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січні-лютому 2020-2021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</si>
  <si>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січні-лютому 2020-2021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</si>
</sst>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</cellStyleXfs>
  <cellXfs count="109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3" fontId="46" fillId="0" borderId="6" xfId="15" applyNumberFormat="1" applyFont="1" applyFill="1" applyBorder="1" applyAlignment="1">
      <alignment horizontal="center" vertic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37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8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9;&#1083;&#1091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уги"/>
      <sheetName val="Лист1"/>
      <sheetName val="Лист2"/>
      <sheetName val="Лист3"/>
    </sheetNames>
    <sheetDataSet>
      <sheetData sheetId="0">
        <row r="8">
          <cell r="B8">
            <v>3059</v>
          </cell>
          <cell r="C8">
            <v>1151</v>
          </cell>
          <cell r="D8">
            <v>120</v>
          </cell>
          <cell r="E8">
            <v>79</v>
          </cell>
          <cell r="F8">
            <v>16</v>
          </cell>
          <cell r="G8">
            <v>1004</v>
          </cell>
          <cell r="H8">
            <v>2795</v>
          </cell>
          <cell r="I8">
            <v>887</v>
          </cell>
          <cell r="J8">
            <v>851</v>
          </cell>
        </row>
        <row r="9">
          <cell r="B9">
            <v>2340</v>
          </cell>
          <cell r="C9">
            <v>513</v>
          </cell>
          <cell r="D9">
            <v>72</v>
          </cell>
          <cell r="E9">
            <v>5</v>
          </cell>
          <cell r="F9">
            <v>2</v>
          </cell>
          <cell r="G9">
            <v>311</v>
          </cell>
          <cell r="H9">
            <v>2226</v>
          </cell>
          <cell r="I9">
            <v>426</v>
          </cell>
          <cell r="J9">
            <v>398</v>
          </cell>
        </row>
        <row r="10">
          <cell r="B10">
            <v>1150</v>
          </cell>
          <cell r="C10">
            <v>424</v>
          </cell>
          <cell r="D10">
            <v>36</v>
          </cell>
          <cell r="E10">
            <v>3</v>
          </cell>
          <cell r="F10">
            <v>6</v>
          </cell>
          <cell r="G10">
            <v>361</v>
          </cell>
          <cell r="H10">
            <v>1057</v>
          </cell>
          <cell r="I10">
            <v>343</v>
          </cell>
          <cell r="J10">
            <v>282</v>
          </cell>
        </row>
        <row r="11">
          <cell r="B11">
            <v>1530</v>
          </cell>
          <cell r="C11">
            <v>798</v>
          </cell>
          <cell r="D11">
            <v>60</v>
          </cell>
          <cell r="E11">
            <v>2</v>
          </cell>
          <cell r="F11">
            <v>10</v>
          </cell>
          <cell r="G11">
            <v>640</v>
          </cell>
          <cell r="H11">
            <v>1351</v>
          </cell>
          <cell r="I11">
            <v>638</v>
          </cell>
          <cell r="J11">
            <v>445</v>
          </cell>
        </row>
        <row r="12">
          <cell r="B12">
            <v>1495</v>
          </cell>
          <cell r="C12">
            <v>583</v>
          </cell>
          <cell r="D12">
            <v>31</v>
          </cell>
          <cell r="E12">
            <v>21</v>
          </cell>
          <cell r="F12">
            <v>5</v>
          </cell>
          <cell r="G12">
            <v>428</v>
          </cell>
          <cell r="H12">
            <v>1409</v>
          </cell>
          <cell r="I12">
            <v>503</v>
          </cell>
          <cell r="J12">
            <v>464</v>
          </cell>
        </row>
        <row r="13">
          <cell r="B13">
            <v>1609</v>
          </cell>
          <cell r="C13">
            <v>597</v>
          </cell>
          <cell r="D13">
            <v>97</v>
          </cell>
          <cell r="E13">
            <v>13</v>
          </cell>
          <cell r="F13">
            <v>4</v>
          </cell>
          <cell r="G13">
            <v>399</v>
          </cell>
          <cell r="H13">
            <v>1457</v>
          </cell>
          <cell r="I13">
            <v>501</v>
          </cell>
          <cell r="J13">
            <v>379</v>
          </cell>
        </row>
        <row r="14">
          <cell r="B14">
            <v>487</v>
          </cell>
          <cell r="C14">
            <v>308</v>
          </cell>
          <cell r="D14">
            <v>9</v>
          </cell>
          <cell r="E14">
            <v>18</v>
          </cell>
          <cell r="F14">
            <v>6</v>
          </cell>
          <cell r="G14">
            <v>203</v>
          </cell>
          <cell r="H14">
            <v>448</v>
          </cell>
          <cell r="I14">
            <v>270</v>
          </cell>
          <cell r="J14">
            <v>232</v>
          </cell>
        </row>
        <row r="15">
          <cell r="B15">
            <v>1803</v>
          </cell>
          <cell r="C15">
            <v>508</v>
          </cell>
          <cell r="D15">
            <v>60</v>
          </cell>
          <cell r="E15">
            <v>22</v>
          </cell>
          <cell r="F15">
            <v>6</v>
          </cell>
          <cell r="G15">
            <v>340</v>
          </cell>
          <cell r="H15">
            <v>1678</v>
          </cell>
          <cell r="I15">
            <v>390</v>
          </cell>
          <cell r="J15">
            <v>306</v>
          </cell>
        </row>
        <row r="16">
          <cell r="B16">
            <v>1209</v>
          </cell>
          <cell r="C16">
            <v>352</v>
          </cell>
          <cell r="D16">
            <v>34</v>
          </cell>
          <cell r="E16">
            <v>22</v>
          </cell>
          <cell r="F16">
            <v>8</v>
          </cell>
          <cell r="G16">
            <v>307</v>
          </cell>
          <cell r="H16">
            <v>1138</v>
          </cell>
          <cell r="I16">
            <v>281</v>
          </cell>
          <cell r="J16">
            <v>265</v>
          </cell>
        </row>
        <row r="17">
          <cell r="B17">
            <v>1185</v>
          </cell>
          <cell r="C17">
            <v>669</v>
          </cell>
          <cell r="D17">
            <v>86</v>
          </cell>
          <cell r="E17">
            <v>37</v>
          </cell>
          <cell r="F17">
            <v>2</v>
          </cell>
          <cell r="G17">
            <v>398</v>
          </cell>
          <cell r="H17">
            <v>982</v>
          </cell>
          <cell r="I17">
            <v>528</v>
          </cell>
          <cell r="J17">
            <v>478</v>
          </cell>
        </row>
        <row r="18">
          <cell r="B18">
            <v>1505</v>
          </cell>
          <cell r="C18">
            <v>563</v>
          </cell>
          <cell r="D18">
            <v>57</v>
          </cell>
          <cell r="E18">
            <v>0</v>
          </cell>
          <cell r="F18">
            <v>2</v>
          </cell>
          <cell r="G18">
            <v>363</v>
          </cell>
          <cell r="H18">
            <v>1407</v>
          </cell>
          <cell r="I18">
            <v>468</v>
          </cell>
          <cell r="J18">
            <v>364</v>
          </cell>
        </row>
        <row r="19">
          <cell r="B19">
            <v>3273</v>
          </cell>
          <cell r="C19">
            <v>1163</v>
          </cell>
          <cell r="D19">
            <v>99</v>
          </cell>
          <cell r="E19">
            <v>20</v>
          </cell>
          <cell r="F19">
            <v>30</v>
          </cell>
          <cell r="G19">
            <v>928</v>
          </cell>
          <cell r="H19">
            <v>2933</v>
          </cell>
          <cell r="I19">
            <v>993</v>
          </cell>
          <cell r="J19">
            <v>921</v>
          </cell>
        </row>
        <row r="20">
          <cell r="B20">
            <v>895</v>
          </cell>
          <cell r="C20">
            <v>341</v>
          </cell>
          <cell r="D20">
            <v>94</v>
          </cell>
          <cell r="E20">
            <v>7</v>
          </cell>
          <cell r="F20">
            <v>6</v>
          </cell>
          <cell r="G20">
            <v>182</v>
          </cell>
          <cell r="H20">
            <v>771</v>
          </cell>
          <cell r="I20">
            <v>229</v>
          </cell>
          <cell r="J20">
            <v>199</v>
          </cell>
        </row>
        <row r="21">
          <cell r="B21">
            <v>979</v>
          </cell>
          <cell r="C21">
            <v>444</v>
          </cell>
          <cell r="D21">
            <v>63</v>
          </cell>
          <cell r="E21">
            <v>0</v>
          </cell>
          <cell r="F21">
            <v>11</v>
          </cell>
          <cell r="G21">
            <v>253</v>
          </cell>
          <cell r="H21">
            <v>832</v>
          </cell>
          <cell r="I21">
            <v>317</v>
          </cell>
          <cell r="J21">
            <v>289</v>
          </cell>
        </row>
        <row r="22">
          <cell r="B22">
            <v>550</v>
          </cell>
          <cell r="C22">
            <v>527</v>
          </cell>
          <cell r="D22">
            <v>33</v>
          </cell>
          <cell r="E22">
            <v>22</v>
          </cell>
          <cell r="F22">
            <v>4</v>
          </cell>
          <cell r="G22">
            <v>522</v>
          </cell>
          <cell r="H22">
            <v>459</v>
          </cell>
          <cell r="I22">
            <v>439</v>
          </cell>
          <cell r="J22">
            <v>373</v>
          </cell>
        </row>
        <row r="23">
          <cell r="B23">
            <v>1013</v>
          </cell>
          <cell r="C23">
            <v>541</v>
          </cell>
          <cell r="D23">
            <v>24</v>
          </cell>
          <cell r="E23">
            <v>1</v>
          </cell>
          <cell r="F23">
            <v>3</v>
          </cell>
          <cell r="G23">
            <v>180</v>
          </cell>
          <cell r="H23">
            <v>938</v>
          </cell>
          <cell r="I23">
            <v>469</v>
          </cell>
          <cell r="J23">
            <v>387</v>
          </cell>
        </row>
        <row r="24">
          <cell r="B24">
            <v>1074</v>
          </cell>
          <cell r="C24">
            <v>454</v>
          </cell>
          <cell r="D24">
            <v>29</v>
          </cell>
          <cell r="E24">
            <v>0</v>
          </cell>
          <cell r="F24">
            <v>2</v>
          </cell>
          <cell r="G24">
            <v>195</v>
          </cell>
          <cell r="H24">
            <v>1003</v>
          </cell>
          <cell r="I24">
            <v>391</v>
          </cell>
          <cell r="J24">
            <v>328</v>
          </cell>
        </row>
        <row r="25">
          <cell r="B25">
            <v>1534</v>
          </cell>
          <cell r="C25">
            <v>678</v>
          </cell>
          <cell r="D25">
            <v>56</v>
          </cell>
          <cell r="E25">
            <v>21</v>
          </cell>
          <cell r="F25">
            <v>6</v>
          </cell>
          <cell r="G25">
            <v>543</v>
          </cell>
          <cell r="H25">
            <v>1381</v>
          </cell>
          <cell r="I25">
            <v>544</v>
          </cell>
          <cell r="J25">
            <v>457</v>
          </cell>
        </row>
        <row r="26">
          <cell r="B26">
            <v>18846</v>
          </cell>
          <cell r="C26">
            <v>4386</v>
          </cell>
          <cell r="D26">
            <v>367</v>
          </cell>
          <cell r="E26">
            <v>17</v>
          </cell>
          <cell r="F26">
            <v>19</v>
          </cell>
          <cell r="G26">
            <v>1654</v>
          </cell>
          <cell r="H26">
            <v>16760</v>
          </cell>
          <cell r="I26">
            <v>3447</v>
          </cell>
          <cell r="J26">
            <v>2767</v>
          </cell>
        </row>
        <row r="27">
          <cell r="B27">
            <v>7398</v>
          </cell>
          <cell r="C27">
            <v>1431</v>
          </cell>
          <cell r="D27">
            <v>196</v>
          </cell>
          <cell r="E27">
            <v>109</v>
          </cell>
          <cell r="F27">
            <v>46</v>
          </cell>
          <cell r="G27">
            <v>1340</v>
          </cell>
          <cell r="H27">
            <v>6980</v>
          </cell>
          <cell r="I27">
            <v>1106</v>
          </cell>
          <cell r="J27">
            <v>981</v>
          </cell>
        </row>
        <row r="28">
          <cell r="B28">
            <v>5325</v>
          </cell>
          <cell r="C28">
            <v>1382</v>
          </cell>
          <cell r="D28">
            <v>290</v>
          </cell>
          <cell r="E28">
            <v>10</v>
          </cell>
          <cell r="F28">
            <v>6</v>
          </cell>
          <cell r="G28">
            <v>1333</v>
          </cell>
          <cell r="H28">
            <v>4809</v>
          </cell>
          <cell r="I28">
            <v>1051</v>
          </cell>
          <cell r="J28">
            <v>916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C9" sqref="C9"/>
    </sheetView>
  </sheetViews>
  <sheetFormatPr defaultColWidth="8" defaultRowHeight="12.75" x14ac:dyDescent="0.2"/>
  <cols>
    <col min="1" max="1" width="61.28515625" style="2" customWidth="1"/>
    <col min="2" max="3" width="27.28515625" style="15" customWidth="1"/>
    <col min="4" max="5" width="11.5703125" style="2" customWidth="1"/>
    <col min="6" max="16384" width="8" style="2"/>
  </cols>
  <sheetData>
    <row r="1" spans="1:11" ht="78" customHeight="1" x14ac:dyDescent="0.2">
      <c r="A1" s="69" t="s">
        <v>26</v>
      </c>
      <c r="B1" s="69"/>
      <c r="C1" s="69"/>
      <c r="D1" s="69"/>
      <c r="E1" s="69"/>
    </row>
    <row r="2" spans="1:11" ht="17.25" customHeight="1" x14ac:dyDescent="0.2">
      <c r="A2" s="69"/>
      <c r="B2" s="69"/>
      <c r="C2" s="69"/>
      <c r="D2" s="69"/>
      <c r="E2" s="69"/>
    </row>
    <row r="3" spans="1:11" s="3" customFormat="1" ht="23.25" customHeight="1" x14ac:dyDescent="0.25">
      <c r="A3" s="74" t="s">
        <v>0</v>
      </c>
      <c r="B3" s="70" t="s">
        <v>64</v>
      </c>
      <c r="C3" s="70" t="s">
        <v>65</v>
      </c>
      <c r="D3" s="72" t="s">
        <v>1</v>
      </c>
      <c r="E3" s="73"/>
    </row>
    <row r="4" spans="1:11" s="3" customFormat="1" ht="27.75" customHeight="1" x14ac:dyDescent="0.25">
      <c r="A4" s="75"/>
      <c r="B4" s="71"/>
      <c r="C4" s="71"/>
      <c r="D4" s="4" t="s">
        <v>2</v>
      </c>
      <c r="E4" s="5" t="s">
        <v>61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54</v>
      </c>
      <c r="B6" s="58">
        <f>'2'!B7</f>
        <v>10072</v>
      </c>
      <c r="C6" s="58">
        <f>'2'!C7</f>
        <v>8438</v>
      </c>
      <c r="D6" s="48">
        <f>C6/B6%</f>
        <v>83.776806989674341</v>
      </c>
      <c r="E6" s="49">
        <f>C6-B6</f>
        <v>-1634</v>
      </c>
      <c r="K6" s="11"/>
    </row>
    <row r="7" spans="1:11" s="3" customFormat="1" ht="31.5" customHeight="1" x14ac:dyDescent="0.25">
      <c r="A7" s="9" t="s">
        <v>55</v>
      </c>
      <c r="B7" s="58">
        <f>'2'!E7</f>
        <v>3459</v>
      </c>
      <c r="C7" s="58">
        <f>'2'!F7</f>
        <v>3010</v>
      </c>
      <c r="D7" s="48">
        <f t="shared" ref="D7:D11" si="0">C7/B7%</f>
        <v>87.019369760046246</v>
      </c>
      <c r="E7" s="49">
        <f t="shared" ref="E7:E11" si="1">C7-B7</f>
        <v>-449</v>
      </c>
      <c r="K7" s="11"/>
    </row>
    <row r="8" spans="1:11" s="3" customFormat="1" ht="45" customHeight="1" x14ac:dyDescent="0.25">
      <c r="A8" s="12" t="s">
        <v>56</v>
      </c>
      <c r="B8" s="58">
        <f>'2'!H7</f>
        <v>282</v>
      </c>
      <c r="C8" s="58">
        <f>'2'!I7</f>
        <v>155</v>
      </c>
      <c r="D8" s="48">
        <f t="shared" si="0"/>
        <v>54.964539007092199</v>
      </c>
      <c r="E8" s="49">
        <f t="shared" si="1"/>
        <v>-127</v>
      </c>
      <c r="K8" s="11"/>
    </row>
    <row r="9" spans="1:11" s="3" customFormat="1" ht="35.25" customHeight="1" x14ac:dyDescent="0.25">
      <c r="A9" s="13" t="s">
        <v>57</v>
      </c>
      <c r="B9" s="58">
        <f>'2'!K7</f>
        <v>88</v>
      </c>
      <c r="C9" s="58">
        <f>'2'!L7</f>
        <v>17</v>
      </c>
      <c r="D9" s="48">
        <f t="shared" si="0"/>
        <v>19.318181818181817</v>
      </c>
      <c r="E9" s="49">
        <f t="shared" si="1"/>
        <v>-71</v>
      </c>
      <c r="K9" s="11"/>
    </row>
    <row r="10" spans="1:11" s="3" customFormat="1" ht="45.75" customHeight="1" x14ac:dyDescent="0.25">
      <c r="A10" s="13" t="s">
        <v>20</v>
      </c>
      <c r="B10" s="58">
        <f>'2'!N7</f>
        <v>95</v>
      </c>
      <c r="C10" s="58">
        <f>'2'!O7</f>
        <v>19</v>
      </c>
      <c r="D10" s="48">
        <f t="shared" si="0"/>
        <v>20</v>
      </c>
      <c r="E10" s="49">
        <f t="shared" si="1"/>
        <v>-76</v>
      </c>
      <c r="K10" s="11"/>
    </row>
    <row r="11" spans="1:11" s="3" customFormat="1" ht="55.5" customHeight="1" x14ac:dyDescent="0.25">
      <c r="A11" s="13" t="s">
        <v>58</v>
      </c>
      <c r="B11" s="58">
        <f>'2'!Q7</f>
        <v>2769</v>
      </c>
      <c r="C11" s="58">
        <f>'2'!R7</f>
        <v>1769</v>
      </c>
      <c r="D11" s="48">
        <f t="shared" si="0"/>
        <v>63.885879378837124</v>
      </c>
      <c r="E11" s="49">
        <f t="shared" si="1"/>
        <v>-1000</v>
      </c>
      <c r="K11" s="11"/>
    </row>
    <row r="12" spans="1:11" s="3" customFormat="1" ht="12.75" customHeight="1" x14ac:dyDescent="0.25">
      <c r="A12" s="76" t="s">
        <v>4</v>
      </c>
      <c r="B12" s="77"/>
      <c r="C12" s="77"/>
      <c r="D12" s="77"/>
      <c r="E12" s="77"/>
      <c r="K12" s="11"/>
    </row>
    <row r="13" spans="1:11" s="3" customFormat="1" ht="15" customHeight="1" x14ac:dyDescent="0.25">
      <c r="A13" s="78"/>
      <c r="B13" s="79"/>
      <c r="C13" s="79"/>
      <c r="D13" s="79"/>
      <c r="E13" s="79"/>
      <c r="K13" s="11"/>
    </row>
    <row r="14" spans="1:11" s="3" customFormat="1" ht="24" customHeight="1" x14ac:dyDescent="0.25">
      <c r="A14" s="74" t="s">
        <v>0</v>
      </c>
      <c r="B14" s="80" t="s">
        <v>66</v>
      </c>
      <c r="C14" s="80" t="s">
        <v>67</v>
      </c>
      <c r="D14" s="72" t="s">
        <v>1</v>
      </c>
      <c r="E14" s="73"/>
      <c r="K14" s="11"/>
    </row>
    <row r="15" spans="1:11" ht="35.25" customHeight="1" x14ac:dyDescent="0.2">
      <c r="A15" s="75"/>
      <c r="B15" s="80"/>
      <c r="C15" s="80"/>
      <c r="D15" s="4" t="s">
        <v>2</v>
      </c>
      <c r="E15" s="5" t="s">
        <v>61</v>
      </c>
      <c r="K15" s="11"/>
    </row>
    <row r="16" spans="1:11" ht="24" customHeight="1" x14ac:dyDescent="0.2">
      <c r="A16" s="9" t="s">
        <v>54</v>
      </c>
      <c r="B16" s="59">
        <f>'2'!T7</f>
        <v>9101</v>
      </c>
      <c r="C16" s="59">
        <f>'2'!U7</f>
        <v>7604</v>
      </c>
      <c r="D16" s="48">
        <f t="shared" ref="D16:D18" si="2">C16/B16%</f>
        <v>83.551258103505106</v>
      </c>
      <c r="E16" s="49">
        <f t="shared" ref="E16:E18" si="3">C16-B16</f>
        <v>-1497</v>
      </c>
      <c r="K16" s="11"/>
    </row>
    <row r="17" spans="1:11" ht="25.5" customHeight="1" x14ac:dyDescent="0.2">
      <c r="A17" s="1" t="s">
        <v>55</v>
      </c>
      <c r="B17" s="59">
        <f>'2'!W7</f>
        <v>2609</v>
      </c>
      <c r="C17" s="59">
        <f>'2'!X7</f>
        <v>2385</v>
      </c>
      <c r="D17" s="48">
        <f t="shared" si="2"/>
        <v>91.414334994250666</v>
      </c>
      <c r="E17" s="49">
        <f t="shared" si="3"/>
        <v>-224</v>
      </c>
      <c r="K17" s="11"/>
    </row>
    <row r="18" spans="1:11" ht="33.75" customHeight="1" x14ac:dyDescent="0.2">
      <c r="A18" s="1" t="s">
        <v>59</v>
      </c>
      <c r="B18" s="59">
        <f>'2'!Z7</f>
        <v>2248</v>
      </c>
      <c r="C18" s="59">
        <f>'2'!AA7</f>
        <v>2039</v>
      </c>
      <c r="D18" s="48">
        <f t="shared" si="2"/>
        <v>90.70284697508896</v>
      </c>
      <c r="E18" s="49">
        <f t="shared" si="3"/>
        <v>-209</v>
      </c>
      <c r="K18" s="11"/>
    </row>
    <row r="19" spans="1:11" x14ac:dyDescent="0.2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tabSelected="1" view="pageBreakPreview" zoomScale="87" zoomScaleNormal="75" zoomScaleSheetLayoutView="87" workbookViewId="0">
      <pane xSplit="1" ySplit="6" topLeftCell="M7" activePane="bottomRight" state="frozen"/>
      <selection activeCell="D5" sqref="D5:D10"/>
      <selection pane="topRight" activeCell="D5" sqref="D5:D10"/>
      <selection pane="bottomLeft" activeCell="D5" sqref="D5:D10"/>
      <selection pane="bottomRight" activeCell="R17" sqref="R17"/>
    </sheetView>
  </sheetViews>
  <sheetFormatPr defaultRowHeight="14.25" x14ac:dyDescent="0.2"/>
  <cols>
    <col min="1" max="1" width="29.140625" style="37" customWidth="1"/>
    <col min="2" max="2" width="10.28515625" style="37" customWidth="1"/>
    <col min="3" max="3" width="9.42578125" style="37" customWidth="1"/>
    <col min="4" max="4" width="8.28515625" style="37" customWidth="1"/>
    <col min="5" max="5" width="9.85546875" style="37" customWidth="1"/>
    <col min="6" max="6" width="10.140625" style="37" customWidth="1"/>
    <col min="7" max="7" width="7.42578125" style="37" customWidth="1"/>
    <col min="8" max="8" width="9.85546875" style="37" customWidth="1"/>
    <col min="9" max="9" width="10.140625" style="37" customWidth="1"/>
    <col min="10" max="10" width="7.42578125" style="37" customWidth="1"/>
    <col min="11" max="12" width="8.42578125" style="37" customWidth="1"/>
    <col min="13" max="13" width="9" style="37" customWidth="1"/>
    <col min="14" max="14" width="9.5703125" style="37" customWidth="1"/>
    <col min="15" max="15" width="8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54.75" customHeight="1" x14ac:dyDescent="0.35">
      <c r="B1" s="96" t="s">
        <v>71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21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62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27</v>
      </c>
      <c r="D4" s="86" t="s">
        <v>2</v>
      </c>
      <c r="E4" s="85" t="s">
        <v>15</v>
      </c>
      <c r="F4" s="85" t="s">
        <v>27</v>
      </c>
      <c r="G4" s="86" t="s">
        <v>2</v>
      </c>
      <c r="H4" s="85" t="s">
        <v>15</v>
      </c>
      <c r="I4" s="85" t="s">
        <v>27</v>
      </c>
      <c r="J4" s="86" t="s">
        <v>2</v>
      </c>
      <c r="K4" s="85" t="s">
        <v>15</v>
      </c>
      <c r="L4" s="85" t="s">
        <v>27</v>
      </c>
      <c r="M4" s="86" t="s">
        <v>2</v>
      </c>
      <c r="N4" s="85" t="s">
        <v>15</v>
      </c>
      <c r="O4" s="85" t="s">
        <v>27</v>
      </c>
      <c r="P4" s="86" t="s">
        <v>2</v>
      </c>
      <c r="Q4" s="85" t="s">
        <v>15</v>
      </c>
      <c r="R4" s="85" t="s">
        <v>27</v>
      </c>
      <c r="S4" s="86" t="s">
        <v>2</v>
      </c>
      <c r="T4" s="85" t="s">
        <v>15</v>
      </c>
      <c r="U4" s="85" t="s">
        <v>27</v>
      </c>
      <c r="V4" s="86" t="s">
        <v>2</v>
      </c>
      <c r="W4" s="85" t="s">
        <v>15</v>
      </c>
      <c r="X4" s="85" t="s">
        <v>27</v>
      </c>
      <c r="Y4" s="86" t="s">
        <v>2</v>
      </c>
      <c r="Z4" s="85" t="s">
        <v>15</v>
      </c>
      <c r="AA4" s="85" t="s">
        <v>27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28</v>
      </c>
      <c r="B7" s="28">
        <f>SUM(B8:B28)</f>
        <v>20328</v>
      </c>
      <c r="C7" s="28">
        <f>SUM(C8:C28)</f>
        <v>18873</v>
      </c>
      <c r="D7" s="56">
        <f>IF(B7=0,0,C7/B7)*100</f>
        <v>92.84238488783943</v>
      </c>
      <c r="E7" s="28">
        <f>SUM(E8:E28)</f>
        <v>4231</v>
      </c>
      <c r="F7" s="28">
        <f>SUM(F8:F28)</f>
        <v>4837</v>
      </c>
      <c r="G7" s="56">
        <f>IF(E7=0,0,F7/E7)*100</f>
        <v>114.32285511699362</v>
      </c>
      <c r="H7" s="28">
        <f>SUM(H8:H28)</f>
        <v>1335</v>
      </c>
      <c r="I7" s="28">
        <f>SUM(I8:I28)</f>
        <v>484</v>
      </c>
      <c r="J7" s="56">
        <f>IF(H7=0,0,I7/H7)*100</f>
        <v>36.254681647940075</v>
      </c>
      <c r="K7" s="28">
        <f>SUM(K8:K28)</f>
        <v>197</v>
      </c>
      <c r="L7" s="28">
        <f>SUM(L8:L28)</f>
        <v>80</v>
      </c>
      <c r="M7" s="56">
        <f>IF(K7=0,0,L7/K7)*100</f>
        <v>40.609137055837564</v>
      </c>
      <c r="N7" s="28">
        <f>SUM(N8:N28)</f>
        <v>83</v>
      </c>
      <c r="O7" s="28">
        <f>SUM(O8:O28)</f>
        <v>47</v>
      </c>
      <c r="P7" s="56">
        <f>IF(N7=0,0,O7/N7)*100</f>
        <v>56.626506024096393</v>
      </c>
      <c r="Q7" s="28">
        <f>SUM(Q8:Q28)</f>
        <v>3660</v>
      </c>
      <c r="R7" s="28">
        <f>SUM(R8:R28)</f>
        <v>3203</v>
      </c>
      <c r="S7" s="56">
        <f>IF(Q7=0,0,R7/Q7)*100</f>
        <v>87.513661202185787</v>
      </c>
      <c r="T7" s="28">
        <f>SUM(T8:T28)</f>
        <v>18662</v>
      </c>
      <c r="U7" s="28">
        <f>SUM(U8:U28)</f>
        <v>17152</v>
      </c>
      <c r="V7" s="56">
        <f>IF(T7=0,0,U7/T7)*100</f>
        <v>91.908691458578929</v>
      </c>
      <c r="W7" s="28">
        <f>SUM(W8:W28)</f>
        <v>3202</v>
      </c>
      <c r="X7" s="28">
        <f>SUM(X8:X28)</f>
        <v>3752</v>
      </c>
      <c r="Y7" s="56">
        <f>IF(W7=0,0,X7/W7)*100</f>
        <v>117.17676452217364</v>
      </c>
      <c r="Z7" s="28">
        <f>SUM(Z8:Z28)</f>
        <v>2639</v>
      </c>
      <c r="AA7" s="28">
        <f>SUM(AA8:AA28)</f>
        <v>3089</v>
      </c>
      <c r="AB7" s="56">
        <f>IF(Z7=0,0,AA7/Z7)*100</f>
        <v>117.05191360363773</v>
      </c>
      <c r="AC7" s="29"/>
      <c r="AF7" s="33"/>
    </row>
    <row r="8" spans="1:32" s="33" customFormat="1" ht="18" customHeight="1" x14ac:dyDescent="0.25">
      <c r="A8" s="51" t="s">
        <v>29</v>
      </c>
      <c r="B8" s="31">
        <v>1103</v>
      </c>
      <c r="C8" s="31">
        <v>994</v>
      </c>
      <c r="D8" s="57">
        <f t="shared" ref="D8:D28" si="0">IF(B8=0,0,C8/B8)*100</f>
        <v>90.117860380779689</v>
      </c>
      <c r="E8" s="31">
        <v>276</v>
      </c>
      <c r="F8" s="31">
        <v>307</v>
      </c>
      <c r="G8" s="57">
        <f t="shared" ref="G8:G28" si="1">IF(E8=0,0,F8/E8)*100</f>
        <v>111.23188405797102</v>
      </c>
      <c r="H8" s="31">
        <v>90</v>
      </c>
      <c r="I8" s="31">
        <v>38</v>
      </c>
      <c r="J8" s="57">
        <f t="shared" ref="J8:J28" si="2">IF(H8=0,0,I8/H8)*100</f>
        <v>42.222222222222221</v>
      </c>
      <c r="K8" s="31">
        <v>18</v>
      </c>
      <c r="L8" s="31">
        <v>16</v>
      </c>
      <c r="M8" s="57">
        <f t="shared" ref="M8:M28" si="3">IF(K8=0,0,L8/K8)*100</f>
        <v>88.888888888888886</v>
      </c>
      <c r="N8" s="31">
        <v>7</v>
      </c>
      <c r="O8" s="31">
        <v>4</v>
      </c>
      <c r="P8" s="57">
        <f t="shared" ref="P8:P28" si="4">IF(N8=0,0,O8/N8)*100</f>
        <v>57.142857142857139</v>
      </c>
      <c r="Q8" s="31">
        <v>260</v>
      </c>
      <c r="R8" s="46">
        <v>262</v>
      </c>
      <c r="S8" s="57">
        <f t="shared" ref="S8:S28" si="5">IF(Q8=0,0,R8/Q8)*100</f>
        <v>100.76923076923077</v>
      </c>
      <c r="T8" s="31">
        <v>989</v>
      </c>
      <c r="U8" s="46">
        <v>920</v>
      </c>
      <c r="V8" s="57">
        <f t="shared" ref="V8:V28" si="6">IF(T8=0,0,U8/T8)*100</f>
        <v>93.023255813953483</v>
      </c>
      <c r="W8" s="31">
        <v>172</v>
      </c>
      <c r="X8" s="46">
        <v>233</v>
      </c>
      <c r="Y8" s="57">
        <f t="shared" ref="Y8:Y28" si="7">IF(W8=0,0,X8/W8)*100</f>
        <v>135.46511627906978</v>
      </c>
      <c r="Z8" s="31">
        <v>144</v>
      </c>
      <c r="AA8" s="46">
        <v>214</v>
      </c>
      <c r="AB8" s="57">
        <f t="shared" ref="AB8:AB28" si="8">IF(Z8=0,0,AA8/Z8)*100</f>
        <v>148.61111111111111</v>
      </c>
      <c r="AC8" s="29"/>
      <c r="AD8" s="32"/>
    </row>
    <row r="9" spans="1:32" s="34" customFormat="1" ht="18" customHeight="1" x14ac:dyDescent="0.25">
      <c r="A9" s="52" t="s">
        <v>30</v>
      </c>
      <c r="B9" s="31">
        <v>741</v>
      </c>
      <c r="C9" s="31">
        <v>713</v>
      </c>
      <c r="D9" s="57">
        <f t="shared" si="0"/>
        <v>96.221322537112002</v>
      </c>
      <c r="E9" s="31">
        <v>102</v>
      </c>
      <c r="F9" s="31">
        <v>123</v>
      </c>
      <c r="G9" s="57">
        <f t="shared" si="1"/>
        <v>120.58823529411764</v>
      </c>
      <c r="H9" s="31">
        <v>42</v>
      </c>
      <c r="I9" s="31">
        <v>18</v>
      </c>
      <c r="J9" s="57">
        <f t="shared" si="2"/>
        <v>42.857142857142854</v>
      </c>
      <c r="K9" s="31">
        <v>8</v>
      </c>
      <c r="L9" s="31">
        <v>1</v>
      </c>
      <c r="M9" s="57">
        <f t="shared" si="3"/>
        <v>12.5</v>
      </c>
      <c r="N9" s="31">
        <v>2</v>
      </c>
      <c r="O9" s="31">
        <v>0</v>
      </c>
      <c r="P9" s="57">
        <f t="shared" si="4"/>
        <v>0</v>
      </c>
      <c r="Q9" s="31">
        <v>93</v>
      </c>
      <c r="R9" s="46">
        <v>88</v>
      </c>
      <c r="S9" s="57">
        <f t="shared" si="5"/>
        <v>94.623655913978496</v>
      </c>
      <c r="T9" s="31">
        <v>698</v>
      </c>
      <c r="U9" s="46">
        <v>679</v>
      </c>
      <c r="V9" s="57">
        <f t="shared" si="6"/>
        <v>97.277936962750715</v>
      </c>
      <c r="W9" s="31">
        <v>71</v>
      </c>
      <c r="X9" s="46">
        <v>99</v>
      </c>
      <c r="Y9" s="57">
        <f t="shared" si="7"/>
        <v>139.43661971830986</v>
      </c>
      <c r="Z9" s="31">
        <v>62</v>
      </c>
      <c r="AA9" s="46">
        <v>94</v>
      </c>
      <c r="AB9" s="57">
        <f t="shared" si="8"/>
        <v>151.61290322580646</v>
      </c>
      <c r="AC9" s="29"/>
      <c r="AD9" s="32"/>
    </row>
    <row r="10" spans="1:32" s="33" customFormat="1" ht="18" customHeight="1" x14ac:dyDescent="0.25">
      <c r="A10" s="52" t="s">
        <v>31</v>
      </c>
      <c r="B10" s="31">
        <v>436</v>
      </c>
      <c r="C10" s="31">
        <v>388</v>
      </c>
      <c r="D10" s="57">
        <f t="shared" si="0"/>
        <v>88.9908256880734</v>
      </c>
      <c r="E10" s="31">
        <v>116</v>
      </c>
      <c r="F10" s="31">
        <v>102</v>
      </c>
      <c r="G10" s="57">
        <f t="shared" si="1"/>
        <v>87.931034482758619</v>
      </c>
      <c r="H10" s="31">
        <v>14</v>
      </c>
      <c r="I10" s="31">
        <v>11</v>
      </c>
      <c r="J10" s="57">
        <f t="shared" si="2"/>
        <v>78.571428571428569</v>
      </c>
      <c r="K10" s="31">
        <v>7</v>
      </c>
      <c r="L10" s="31">
        <v>1</v>
      </c>
      <c r="M10" s="57">
        <f t="shared" si="3"/>
        <v>14.285714285714285</v>
      </c>
      <c r="N10" s="31">
        <v>5</v>
      </c>
      <c r="O10" s="31">
        <v>2</v>
      </c>
      <c r="P10" s="57">
        <f t="shared" si="4"/>
        <v>40</v>
      </c>
      <c r="Q10" s="31">
        <v>113</v>
      </c>
      <c r="R10" s="46">
        <v>91</v>
      </c>
      <c r="S10" s="57">
        <f t="shared" si="5"/>
        <v>80.530973451327441</v>
      </c>
      <c r="T10" s="31">
        <v>410</v>
      </c>
      <c r="U10" s="46">
        <v>362</v>
      </c>
      <c r="V10" s="57">
        <f t="shared" si="6"/>
        <v>88.292682926829272</v>
      </c>
      <c r="W10" s="31">
        <v>99</v>
      </c>
      <c r="X10" s="46">
        <v>82</v>
      </c>
      <c r="Y10" s="57">
        <f t="shared" si="7"/>
        <v>82.828282828282823</v>
      </c>
      <c r="Z10" s="31">
        <v>84</v>
      </c>
      <c r="AA10" s="46">
        <v>67</v>
      </c>
      <c r="AB10" s="57">
        <f t="shared" si="8"/>
        <v>79.761904761904773</v>
      </c>
      <c r="AC10" s="29"/>
      <c r="AD10" s="32"/>
    </row>
    <row r="11" spans="1:32" s="33" customFormat="1" ht="18" customHeight="1" x14ac:dyDescent="0.25">
      <c r="A11" s="52" t="s">
        <v>32</v>
      </c>
      <c r="B11" s="31">
        <v>462</v>
      </c>
      <c r="C11" s="31">
        <v>430</v>
      </c>
      <c r="D11" s="57">
        <f t="shared" si="0"/>
        <v>93.073593073593074</v>
      </c>
      <c r="E11" s="31">
        <v>178</v>
      </c>
      <c r="F11" s="31">
        <v>197</v>
      </c>
      <c r="G11" s="57">
        <f t="shared" si="1"/>
        <v>110.67415730337078</v>
      </c>
      <c r="H11" s="31">
        <v>30</v>
      </c>
      <c r="I11" s="31">
        <v>15</v>
      </c>
      <c r="J11" s="57">
        <f t="shared" si="2"/>
        <v>50</v>
      </c>
      <c r="K11" s="31">
        <v>4</v>
      </c>
      <c r="L11" s="31">
        <v>0</v>
      </c>
      <c r="M11" s="57">
        <f t="shared" si="3"/>
        <v>0</v>
      </c>
      <c r="N11" s="31">
        <v>0</v>
      </c>
      <c r="O11" s="31">
        <v>0</v>
      </c>
      <c r="P11" s="57">
        <f t="shared" si="4"/>
        <v>0</v>
      </c>
      <c r="Q11" s="31">
        <v>168</v>
      </c>
      <c r="R11" s="46">
        <v>166</v>
      </c>
      <c r="S11" s="57">
        <f t="shared" si="5"/>
        <v>98.80952380952381</v>
      </c>
      <c r="T11" s="31">
        <v>416</v>
      </c>
      <c r="U11" s="46">
        <v>373</v>
      </c>
      <c r="V11" s="57">
        <f t="shared" si="6"/>
        <v>89.663461538461547</v>
      </c>
      <c r="W11" s="31">
        <v>147</v>
      </c>
      <c r="X11" s="46">
        <v>150</v>
      </c>
      <c r="Y11" s="57">
        <f t="shared" si="7"/>
        <v>102.04081632653062</v>
      </c>
      <c r="Z11" s="31">
        <v>106</v>
      </c>
      <c r="AA11" s="46">
        <v>102</v>
      </c>
      <c r="AB11" s="57">
        <f t="shared" si="8"/>
        <v>96.226415094339629</v>
      </c>
      <c r="AC11" s="29"/>
      <c r="AD11" s="32"/>
    </row>
    <row r="12" spans="1:32" s="33" customFormat="1" ht="18" customHeight="1" x14ac:dyDescent="0.25">
      <c r="A12" s="52" t="s">
        <v>33</v>
      </c>
      <c r="B12" s="31">
        <v>566</v>
      </c>
      <c r="C12" s="31">
        <v>481</v>
      </c>
      <c r="D12" s="57">
        <f t="shared" si="0"/>
        <v>84.982332155477039</v>
      </c>
      <c r="E12" s="31">
        <v>160</v>
      </c>
      <c r="F12" s="31">
        <v>144</v>
      </c>
      <c r="G12" s="57">
        <f t="shared" si="1"/>
        <v>90</v>
      </c>
      <c r="H12" s="31">
        <v>54</v>
      </c>
      <c r="I12" s="31">
        <v>7</v>
      </c>
      <c r="J12" s="57">
        <f t="shared" si="2"/>
        <v>12.962962962962962</v>
      </c>
      <c r="K12" s="31">
        <v>6</v>
      </c>
      <c r="L12" s="31">
        <v>1</v>
      </c>
      <c r="M12" s="57">
        <f t="shared" si="3"/>
        <v>16.666666666666664</v>
      </c>
      <c r="N12" s="31">
        <v>1</v>
      </c>
      <c r="O12" s="31">
        <v>0</v>
      </c>
      <c r="P12" s="57">
        <f t="shared" si="4"/>
        <v>0</v>
      </c>
      <c r="Q12" s="31">
        <v>135</v>
      </c>
      <c r="R12" s="46">
        <v>104</v>
      </c>
      <c r="S12" s="57">
        <f t="shared" si="5"/>
        <v>77.037037037037038</v>
      </c>
      <c r="T12" s="31">
        <v>491</v>
      </c>
      <c r="U12" s="46">
        <v>457</v>
      </c>
      <c r="V12" s="57">
        <f t="shared" si="6"/>
        <v>93.075356415478609</v>
      </c>
      <c r="W12" s="31">
        <v>122</v>
      </c>
      <c r="X12" s="46">
        <v>122</v>
      </c>
      <c r="Y12" s="57">
        <f t="shared" si="7"/>
        <v>100</v>
      </c>
      <c r="Z12" s="31">
        <v>114</v>
      </c>
      <c r="AA12" s="46">
        <v>109</v>
      </c>
      <c r="AB12" s="57">
        <f t="shared" si="8"/>
        <v>95.614035087719301</v>
      </c>
      <c r="AC12" s="29"/>
      <c r="AD12" s="32"/>
    </row>
    <row r="13" spans="1:32" s="33" customFormat="1" ht="18" customHeight="1" x14ac:dyDescent="0.25">
      <c r="A13" s="52" t="s">
        <v>34</v>
      </c>
      <c r="B13" s="31">
        <v>536</v>
      </c>
      <c r="C13" s="31">
        <v>488</v>
      </c>
      <c r="D13" s="57">
        <f t="shared" si="0"/>
        <v>91.044776119402982</v>
      </c>
      <c r="E13" s="31">
        <v>127</v>
      </c>
      <c r="F13" s="31">
        <v>146</v>
      </c>
      <c r="G13" s="57">
        <f t="shared" si="1"/>
        <v>114.96062992125984</v>
      </c>
      <c r="H13" s="31">
        <v>51</v>
      </c>
      <c r="I13" s="31">
        <v>20</v>
      </c>
      <c r="J13" s="57">
        <f t="shared" si="2"/>
        <v>39.215686274509807</v>
      </c>
      <c r="K13" s="31">
        <v>4</v>
      </c>
      <c r="L13" s="31">
        <v>1</v>
      </c>
      <c r="M13" s="57">
        <f t="shared" si="3"/>
        <v>25</v>
      </c>
      <c r="N13" s="31">
        <v>1</v>
      </c>
      <c r="O13" s="31">
        <v>1</v>
      </c>
      <c r="P13" s="57">
        <f t="shared" si="4"/>
        <v>100</v>
      </c>
      <c r="Q13" s="31">
        <v>111</v>
      </c>
      <c r="R13" s="46">
        <v>92</v>
      </c>
      <c r="S13" s="57">
        <f t="shared" si="5"/>
        <v>82.882882882882882</v>
      </c>
      <c r="T13" s="31">
        <v>466</v>
      </c>
      <c r="U13" s="46">
        <v>445</v>
      </c>
      <c r="V13" s="57">
        <f t="shared" si="6"/>
        <v>95.493562231759654</v>
      </c>
      <c r="W13" s="31">
        <v>97</v>
      </c>
      <c r="X13" s="46">
        <v>120</v>
      </c>
      <c r="Y13" s="57">
        <f t="shared" si="7"/>
        <v>123.71134020618557</v>
      </c>
      <c r="Z13" s="31">
        <v>79</v>
      </c>
      <c r="AA13" s="46">
        <v>87</v>
      </c>
      <c r="AB13" s="57">
        <f t="shared" si="8"/>
        <v>110.12658227848102</v>
      </c>
      <c r="AC13" s="29"/>
      <c r="AD13" s="32"/>
    </row>
    <row r="14" spans="1:32" s="33" customFormat="1" ht="18" customHeight="1" x14ac:dyDescent="0.25">
      <c r="A14" s="52" t="s">
        <v>35</v>
      </c>
      <c r="B14" s="31">
        <v>98</v>
      </c>
      <c r="C14" s="31">
        <v>99</v>
      </c>
      <c r="D14" s="57">
        <f t="shared" si="0"/>
        <v>101.0204081632653</v>
      </c>
      <c r="E14" s="31">
        <v>43</v>
      </c>
      <c r="F14" s="31">
        <v>48</v>
      </c>
      <c r="G14" s="57">
        <f t="shared" si="1"/>
        <v>111.62790697674419</v>
      </c>
      <c r="H14" s="31">
        <v>9</v>
      </c>
      <c r="I14" s="31">
        <v>2</v>
      </c>
      <c r="J14" s="57">
        <f t="shared" si="2"/>
        <v>22.222222222222221</v>
      </c>
      <c r="K14" s="31">
        <v>8</v>
      </c>
      <c r="L14" s="31">
        <v>2</v>
      </c>
      <c r="M14" s="57">
        <f t="shared" si="3"/>
        <v>25</v>
      </c>
      <c r="N14" s="31">
        <v>3</v>
      </c>
      <c r="O14" s="31">
        <v>0</v>
      </c>
      <c r="P14" s="57">
        <f t="shared" si="4"/>
        <v>0</v>
      </c>
      <c r="Q14" s="31">
        <v>38</v>
      </c>
      <c r="R14" s="46">
        <v>33</v>
      </c>
      <c r="S14" s="57">
        <f t="shared" si="5"/>
        <v>86.842105263157904</v>
      </c>
      <c r="T14" s="31">
        <v>83</v>
      </c>
      <c r="U14" s="46">
        <v>95</v>
      </c>
      <c r="V14" s="57">
        <f t="shared" si="6"/>
        <v>114.45783132530121</v>
      </c>
      <c r="W14" s="31">
        <v>34</v>
      </c>
      <c r="X14" s="46">
        <v>44</v>
      </c>
      <c r="Y14" s="57">
        <f t="shared" si="7"/>
        <v>129.41176470588235</v>
      </c>
      <c r="Z14" s="31">
        <v>32</v>
      </c>
      <c r="AA14" s="46">
        <v>35</v>
      </c>
      <c r="AB14" s="57">
        <f t="shared" si="8"/>
        <v>109.375</v>
      </c>
      <c r="AC14" s="29"/>
      <c r="AD14" s="32"/>
    </row>
    <row r="15" spans="1:32" s="33" customFormat="1" ht="18" customHeight="1" x14ac:dyDescent="0.25">
      <c r="A15" s="52" t="s">
        <v>36</v>
      </c>
      <c r="B15" s="31">
        <v>605</v>
      </c>
      <c r="C15" s="31">
        <v>571</v>
      </c>
      <c r="D15" s="57">
        <f t="shared" si="0"/>
        <v>94.380165289256198</v>
      </c>
      <c r="E15" s="31">
        <v>192</v>
      </c>
      <c r="F15" s="31">
        <v>154</v>
      </c>
      <c r="G15" s="57">
        <f t="shared" si="1"/>
        <v>80.208333333333343</v>
      </c>
      <c r="H15" s="31">
        <v>35</v>
      </c>
      <c r="I15" s="31">
        <v>25</v>
      </c>
      <c r="J15" s="57">
        <f t="shared" si="2"/>
        <v>71.428571428571431</v>
      </c>
      <c r="K15" s="31">
        <v>5</v>
      </c>
      <c r="L15" s="31">
        <v>4</v>
      </c>
      <c r="M15" s="57">
        <f t="shared" si="3"/>
        <v>80</v>
      </c>
      <c r="N15" s="31">
        <v>2</v>
      </c>
      <c r="O15" s="31">
        <v>0</v>
      </c>
      <c r="P15" s="57">
        <f t="shared" si="4"/>
        <v>0</v>
      </c>
      <c r="Q15" s="31">
        <v>151</v>
      </c>
      <c r="R15" s="46">
        <v>108</v>
      </c>
      <c r="S15" s="57">
        <f t="shared" si="5"/>
        <v>71.523178807947019</v>
      </c>
      <c r="T15" s="31">
        <v>549</v>
      </c>
      <c r="U15" s="46">
        <v>529</v>
      </c>
      <c r="V15" s="57">
        <f t="shared" si="6"/>
        <v>96.357012750455368</v>
      </c>
      <c r="W15" s="31">
        <v>146</v>
      </c>
      <c r="X15" s="46">
        <v>114</v>
      </c>
      <c r="Y15" s="57">
        <f t="shared" si="7"/>
        <v>78.082191780821915</v>
      </c>
      <c r="Z15" s="31">
        <v>126</v>
      </c>
      <c r="AA15" s="46">
        <v>95</v>
      </c>
      <c r="AB15" s="57">
        <f t="shared" si="8"/>
        <v>75.396825396825392</v>
      </c>
      <c r="AC15" s="29"/>
      <c r="AD15" s="32"/>
    </row>
    <row r="16" spans="1:32" s="33" customFormat="1" ht="18" customHeight="1" x14ac:dyDescent="0.25">
      <c r="A16" s="52" t="s">
        <v>37</v>
      </c>
      <c r="B16" s="31">
        <v>438</v>
      </c>
      <c r="C16" s="31">
        <v>385</v>
      </c>
      <c r="D16" s="57">
        <f t="shared" si="0"/>
        <v>87.899543378995432</v>
      </c>
      <c r="E16" s="31">
        <v>122</v>
      </c>
      <c r="F16" s="31">
        <v>102</v>
      </c>
      <c r="G16" s="57">
        <f t="shared" si="1"/>
        <v>83.606557377049185</v>
      </c>
      <c r="H16" s="31">
        <v>25</v>
      </c>
      <c r="I16" s="31">
        <v>5</v>
      </c>
      <c r="J16" s="57">
        <f t="shared" si="2"/>
        <v>20</v>
      </c>
      <c r="K16" s="31">
        <v>6</v>
      </c>
      <c r="L16" s="31">
        <v>10</v>
      </c>
      <c r="M16" s="57">
        <f t="shared" si="3"/>
        <v>166.66666666666669</v>
      </c>
      <c r="N16" s="31">
        <v>6</v>
      </c>
      <c r="O16" s="31">
        <v>1</v>
      </c>
      <c r="P16" s="57">
        <f t="shared" si="4"/>
        <v>16.666666666666664</v>
      </c>
      <c r="Q16" s="31">
        <v>115</v>
      </c>
      <c r="R16" s="46">
        <v>86</v>
      </c>
      <c r="S16" s="57">
        <f t="shared" si="5"/>
        <v>74.782608695652172</v>
      </c>
      <c r="T16" s="31">
        <v>403</v>
      </c>
      <c r="U16" s="46">
        <v>366</v>
      </c>
      <c r="V16" s="57">
        <f t="shared" si="6"/>
        <v>90.818858560794041</v>
      </c>
      <c r="W16" s="31">
        <v>89</v>
      </c>
      <c r="X16" s="46">
        <v>83</v>
      </c>
      <c r="Y16" s="57">
        <f t="shared" si="7"/>
        <v>93.258426966292134</v>
      </c>
      <c r="Z16" s="31">
        <v>77</v>
      </c>
      <c r="AA16" s="46">
        <v>78</v>
      </c>
      <c r="AB16" s="57">
        <f t="shared" si="8"/>
        <v>101.29870129870129</v>
      </c>
      <c r="AC16" s="29"/>
      <c r="AD16" s="32"/>
    </row>
    <row r="17" spans="1:30" s="33" customFormat="1" ht="18" customHeight="1" x14ac:dyDescent="0.25">
      <c r="A17" s="52" t="s">
        <v>38</v>
      </c>
      <c r="B17" s="31">
        <v>342</v>
      </c>
      <c r="C17" s="31">
        <v>360</v>
      </c>
      <c r="D17" s="57">
        <f t="shared" si="0"/>
        <v>105.26315789473684</v>
      </c>
      <c r="E17" s="31">
        <v>145</v>
      </c>
      <c r="F17" s="31">
        <v>182</v>
      </c>
      <c r="G17" s="57">
        <f t="shared" si="1"/>
        <v>125.51724137931035</v>
      </c>
      <c r="H17" s="31">
        <v>36</v>
      </c>
      <c r="I17" s="31">
        <v>26</v>
      </c>
      <c r="J17" s="57">
        <f t="shared" si="2"/>
        <v>72.222222222222214</v>
      </c>
      <c r="K17" s="31">
        <v>14</v>
      </c>
      <c r="L17" s="31">
        <v>9</v>
      </c>
      <c r="M17" s="57">
        <f t="shared" si="3"/>
        <v>64.285714285714292</v>
      </c>
      <c r="N17" s="31">
        <v>3</v>
      </c>
      <c r="O17" s="31">
        <v>0</v>
      </c>
      <c r="P17" s="57">
        <f t="shared" si="4"/>
        <v>0</v>
      </c>
      <c r="Q17" s="31">
        <v>127</v>
      </c>
      <c r="R17" s="46">
        <v>125</v>
      </c>
      <c r="S17" s="57">
        <f t="shared" si="5"/>
        <v>98.425196850393704</v>
      </c>
      <c r="T17" s="31">
        <v>286</v>
      </c>
      <c r="U17" s="46">
        <v>296</v>
      </c>
      <c r="V17" s="57">
        <f t="shared" si="6"/>
        <v>103.49650349650349</v>
      </c>
      <c r="W17" s="31">
        <v>114</v>
      </c>
      <c r="X17" s="46">
        <v>139</v>
      </c>
      <c r="Y17" s="57">
        <f t="shared" si="7"/>
        <v>121.92982456140351</v>
      </c>
      <c r="Z17" s="31">
        <v>97</v>
      </c>
      <c r="AA17" s="46">
        <v>121</v>
      </c>
      <c r="AB17" s="57">
        <f t="shared" si="8"/>
        <v>124.74226804123711</v>
      </c>
      <c r="AC17" s="29"/>
      <c r="AD17" s="32"/>
    </row>
    <row r="18" spans="1:30" s="33" customFormat="1" ht="18" customHeight="1" x14ac:dyDescent="0.25">
      <c r="A18" s="52" t="s">
        <v>39</v>
      </c>
      <c r="B18" s="31">
        <v>502</v>
      </c>
      <c r="C18" s="31">
        <v>473</v>
      </c>
      <c r="D18" s="57">
        <f t="shared" si="0"/>
        <v>94.223107569721122</v>
      </c>
      <c r="E18" s="31">
        <v>133</v>
      </c>
      <c r="F18" s="31">
        <v>144</v>
      </c>
      <c r="G18" s="57">
        <f t="shared" si="1"/>
        <v>108.27067669172932</v>
      </c>
      <c r="H18" s="31">
        <v>22</v>
      </c>
      <c r="I18" s="31">
        <v>12</v>
      </c>
      <c r="J18" s="57">
        <f t="shared" si="2"/>
        <v>54.54545454545454</v>
      </c>
      <c r="K18" s="31">
        <v>0</v>
      </c>
      <c r="L18" s="31">
        <v>0</v>
      </c>
      <c r="M18" s="57">
        <f t="shared" si="3"/>
        <v>0</v>
      </c>
      <c r="N18" s="31">
        <v>0</v>
      </c>
      <c r="O18" s="31">
        <v>0</v>
      </c>
      <c r="P18" s="57">
        <f t="shared" si="4"/>
        <v>0</v>
      </c>
      <c r="Q18" s="31">
        <v>126</v>
      </c>
      <c r="R18" s="46">
        <v>96</v>
      </c>
      <c r="S18" s="57">
        <f t="shared" si="5"/>
        <v>76.19047619047619</v>
      </c>
      <c r="T18" s="31">
        <v>460</v>
      </c>
      <c r="U18" s="46">
        <v>449</v>
      </c>
      <c r="V18" s="57">
        <f t="shared" si="6"/>
        <v>97.608695652173921</v>
      </c>
      <c r="W18" s="31">
        <v>105</v>
      </c>
      <c r="X18" s="46">
        <v>121</v>
      </c>
      <c r="Y18" s="57">
        <f t="shared" si="7"/>
        <v>115.23809523809523</v>
      </c>
      <c r="Z18" s="31">
        <v>87</v>
      </c>
      <c r="AA18" s="46">
        <v>96</v>
      </c>
      <c r="AB18" s="57">
        <f t="shared" si="8"/>
        <v>110.34482758620689</v>
      </c>
      <c r="AC18" s="29"/>
      <c r="AD18" s="32"/>
    </row>
    <row r="19" spans="1:30" s="33" customFormat="1" ht="18" customHeight="1" x14ac:dyDescent="0.25">
      <c r="A19" s="52" t="s">
        <v>40</v>
      </c>
      <c r="B19" s="31">
        <v>1086</v>
      </c>
      <c r="C19" s="31">
        <v>1057</v>
      </c>
      <c r="D19" s="57">
        <f t="shared" si="0"/>
        <v>97.329650092081039</v>
      </c>
      <c r="E19" s="31">
        <v>230</v>
      </c>
      <c r="F19" s="31">
        <v>311</v>
      </c>
      <c r="G19" s="57">
        <f t="shared" si="1"/>
        <v>135.21739130434781</v>
      </c>
      <c r="H19" s="31">
        <v>68</v>
      </c>
      <c r="I19" s="31">
        <v>29</v>
      </c>
      <c r="J19" s="57">
        <f t="shared" si="2"/>
        <v>42.647058823529413</v>
      </c>
      <c r="K19" s="31">
        <v>20</v>
      </c>
      <c r="L19" s="31">
        <v>4</v>
      </c>
      <c r="M19" s="57">
        <f t="shared" si="3"/>
        <v>20</v>
      </c>
      <c r="N19" s="31">
        <v>14</v>
      </c>
      <c r="O19" s="31">
        <v>15</v>
      </c>
      <c r="P19" s="57">
        <f t="shared" si="4"/>
        <v>107.14285714285714</v>
      </c>
      <c r="Q19" s="31">
        <v>209</v>
      </c>
      <c r="R19" s="46">
        <v>253</v>
      </c>
      <c r="S19" s="57">
        <f t="shared" si="5"/>
        <v>121.05263157894737</v>
      </c>
      <c r="T19" s="31">
        <v>993</v>
      </c>
      <c r="U19" s="46">
        <v>936</v>
      </c>
      <c r="V19" s="57">
        <f t="shared" si="6"/>
        <v>94.259818731117832</v>
      </c>
      <c r="W19" s="31">
        <v>176</v>
      </c>
      <c r="X19" s="46">
        <v>256</v>
      </c>
      <c r="Y19" s="57">
        <f t="shared" si="7"/>
        <v>145.45454545454547</v>
      </c>
      <c r="Z19" s="31">
        <v>166</v>
      </c>
      <c r="AA19" s="46">
        <v>231</v>
      </c>
      <c r="AB19" s="57">
        <f t="shared" si="8"/>
        <v>139.15662650602408</v>
      </c>
      <c r="AC19" s="29"/>
      <c r="AD19" s="32"/>
    </row>
    <row r="20" spans="1:30" s="33" customFormat="1" ht="18" customHeight="1" x14ac:dyDescent="0.25">
      <c r="A20" s="52" t="s">
        <v>41</v>
      </c>
      <c r="B20" s="31">
        <v>217</v>
      </c>
      <c r="C20" s="31">
        <v>213</v>
      </c>
      <c r="D20" s="57">
        <f t="shared" si="0"/>
        <v>98.156682027649765</v>
      </c>
      <c r="E20" s="31">
        <v>90</v>
      </c>
      <c r="F20" s="31">
        <v>71</v>
      </c>
      <c r="G20" s="57">
        <f t="shared" si="1"/>
        <v>78.888888888888886</v>
      </c>
      <c r="H20" s="31">
        <v>32</v>
      </c>
      <c r="I20" s="31">
        <v>14</v>
      </c>
      <c r="J20" s="57">
        <f t="shared" si="2"/>
        <v>43.75</v>
      </c>
      <c r="K20" s="31">
        <v>5</v>
      </c>
      <c r="L20" s="31">
        <v>2</v>
      </c>
      <c r="M20" s="57">
        <f t="shared" si="3"/>
        <v>40</v>
      </c>
      <c r="N20" s="31">
        <v>0</v>
      </c>
      <c r="O20" s="31">
        <v>0</v>
      </c>
      <c r="P20" s="57">
        <f t="shared" si="4"/>
        <v>0</v>
      </c>
      <c r="Q20" s="31">
        <v>86</v>
      </c>
      <c r="R20" s="46">
        <v>43</v>
      </c>
      <c r="S20" s="57">
        <f t="shared" si="5"/>
        <v>50</v>
      </c>
      <c r="T20" s="31">
        <v>173</v>
      </c>
      <c r="U20" s="46">
        <v>187</v>
      </c>
      <c r="V20" s="57">
        <f t="shared" si="6"/>
        <v>108.09248554913296</v>
      </c>
      <c r="W20" s="31">
        <v>58</v>
      </c>
      <c r="X20" s="46">
        <v>48</v>
      </c>
      <c r="Y20" s="57">
        <f t="shared" si="7"/>
        <v>82.758620689655174</v>
      </c>
      <c r="Z20" s="31">
        <v>47</v>
      </c>
      <c r="AA20" s="46">
        <v>43</v>
      </c>
      <c r="AB20" s="57">
        <f t="shared" si="8"/>
        <v>91.489361702127653</v>
      </c>
      <c r="AC20" s="29"/>
      <c r="AD20" s="32"/>
    </row>
    <row r="21" spans="1:30" s="33" customFormat="1" ht="18" customHeight="1" x14ac:dyDescent="0.25">
      <c r="A21" s="52" t="s">
        <v>42</v>
      </c>
      <c r="B21" s="31">
        <v>311</v>
      </c>
      <c r="C21" s="31">
        <v>296</v>
      </c>
      <c r="D21" s="57">
        <f t="shared" si="0"/>
        <v>95.176848874598079</v>
      </c>
      <c r="E21" s="31">
        <v>133</v>
      </c>
      <c r="F21" s="31">
        <v>129</v>
      </c>
      <c r="G21" s="57">
        <f t="shared" si="1"/>
        <v>96.992481203007515</v>
      </c>
      <c r="H21" s="31">
        <v>16</v>
      </c>
      <c r="I21" s="31">
        <v>23</v>
      </c>
      <c r="J21" s="57">
        <f t="shared" si="2"/>
        <v>143.75</v>
      </c>
      <c r="K21" s="31">
        <v>3</v>
      </c>
      <c r="L21" s="31">
        <v>0</v>
      </c>
      <c r="M21" s="57">
        <f t="shared" si="3"/>
        <v>0</v>
      </c>
      <c r="N21" s="31">
        <v>8</v>
      </c>
      <c r="O21" s="31">
        <v>3</v>
      </c>
      <c r="P21" s="57">
        <f t="shared" si="4"/>
        <v>37.5</v>
      </c>
      <c r="Q21" s="31">
        <v>92</v>
      </c>
      <c r="R21" s="46">
        <v>76</v>
      </c>
      <c r="S21" s="57">
        <f t="shared" si="5"/>
        <v>82.608695652173907</v>
      </c>
      <c r="T21" s="31">
        <v>268</v>
      </c>
      <c r="U21" s="46">
        <v>248</v>
      </c>
      <c r="V21" s="57">
        <f t="shared" si="6"/>
        <v>92.537313432835816</v>
      </c>
      <c r="W21" s="31">
        <v>100</v>
      </c>
      <c r="X21" s="46">
        <v>87</v>
      </c>
      <c r="Y21" s="57">
        <f t="shared" si="7"/>
        <v>87</v>
      </c>
      <c r="Z21" s="31">
        <v>70</v>
      </c>
      <c r="AA21" s="46">
        <v>75</v>
      </c>
      <c r="AB21" s="57">
        <f t="shared" si="8"/>
        <v>107.14285714285714</v>
      </c>
      <c r="AC21" s="29"/>
      <c r="AD21" s="32"/>
    </row>
    <row r="22" spans="1:30" s="33" customFormat="1" ht="18" customHeight="1" x14ac:dyDescent="0.25">
      <c r="A22" s="52" t="s">
        <v>43</v>
      </c>
      <c r="B22" s="31">
        <v>183</v>
      </c>
      <c r="C22" s="31">
        <v>159</v>
      </c>
      <c r="D22" s="57">
        <f t="shared" si="0"/>
        <v>86.885245901639337</v>
      </c>
      <c r="E22" s="31">
        <v>151</v>
      </c>
      <c r="F22" s="31">
        <v>152</v>
      </c>
      <c r="G22" s="57">
        <f t="shared" si="1"/>
        <v>100.66225165562915</v>
      </c>
      <c r="H22" s="31">
        <v>20</v>
      </c>
      <c r="I22" s="31">
        <v>4</v>
      </c>
      <c r="J22" s="57">
        <f t="shared" si="2"/>
        <v>20</v>
      </c>
      <c r="K22" s="31">
        <v>7</v>
      </c>
      <c r="L22" s="31">
        <v>4</v>
      </c>
      <c r="M22" s="57">
        <f t="shared" si="3"/>
        <v>57.142857142857139</v>
      </c>
      <c r="N22" s="31">
        <v>0</v>
      </c>
      <c r="O22" s="31">
        <v>0</v>
      </c>
      <c r="P22" s="57">
        <f t="shared" si="4"/>
        <v>0</v>
      </c>
      <c r="Q22" s="31">
        <v>146</v>
      </c>
      <c r="R22" s="46">
        <v>148</v>
      </c>
      <c r="S22" s="57">
        <f t="shared" si="5"/>
        <v>101.36986301369863</v>
      </c>
      <c r="T22" s="31">
        <v>130</v>
      </c>
      <c r="U22" s="46">
        <v>128</v>
      </c>
      <c r="V22" s="57">
        <f t="shared" si="6"/>
        <v>98.461538461538467</v>
      </c>
      <c r="W22" s="31">
        <v>117</v>
      </c>
      <c r="X22" s="46">
        <v>121</v>
      </c>
      <c r="Y22" s="57">
        <f t="shared" si="7"/>
        <v>103.41880341880344</v>
      </c>
      <c r="Z22" s="31">
        <v>95</v>
      </c>
      <c r="AA22" s="46">
        <v>103</v>
      </c>
      <c r="AB22" s="57">
        <f t="shared" si="8"/>
        <v>108.42105263157895</v>
      </c>
      <c r="AC22" s="29"/>
      <c r="AD22" s="32"/>
    </row>
    <row r="23" spans="1:30" s="33" customFormat="1" ht="18" customHeight="1" x14ac:dyDescent="0.25">
      <c r="A23" s="52" t="s">
        <v>44</v>
      </c>
      <c r="B23" s="31">
        <v>344</v>
      </c>
      <c r="C23" s="31">
        <v>309</v>
      </c>
      <c r="D23" s="57">
        <f t="shared" si="0"/>
        <v>89.825581395348848</v>
      </c>
      <c r="E23" s="31">
        <v>144</v>
      </c>
      <c r="F23" s="31">
        <v>149</v>
      </c>
      <c r="G23" s="57">
        <f t="shared" si="1"/>
        <v>103.47222222222223</v>
      </c>
      <c r="H23" s="31">
        <v>13</v>
      </c>
      <c r="I23" s="31">
        <v>5</v>
      </c>
      <c r="J23" s="57">
        <f t="shared" si="2"/>
        <v>38.461538461538467</v>
      </c>
      <c r="K23" s="31">
        <v>7</v>
      </c>
      <c r="L23" s="31">
        <v>0</v>
      </c>
      <c r="M23" s="57">
        <f t="shared" si="3"/>
        <v>0</v>
      </c>
      <c r="N23" s="31">
        <v>1</v>
      </c>
      <c r="O23" s="31">
        <v>0</v>
      </c>
      <c r="P23" s="57">
        <f t="shared" si="4"/>
        <v>0</v>
      </c>
      <c r="Q23" s="31">
        <v>113</v>
      </c>
      <c r="R23" s="46">
        <v>52</v>
      </c>
      <c r="S23" s="57">
        <f t="shared" si="5"/>
        <v>46.017699115044245</v>
      </c>
      <c r="T23" s="31">
        <v>319</v>
      </c>
      <c r="U23" s="46">
        <v>282</v>
      </c>
      <c r="V23" s="57">
        <f t="shared" si="6"/>
        <v>88.401253918495286</v>
      </c>
      <c r="W23" s="31">
        <v>122</v>
      </c>
      <c r="X23" s="46">
        <v>122</v>
      </c>
      <c r="Y23" s="57">
        <f t="shared" si="7"/>
        <v>100</v>
      </c>
      <c r="Z23" s="31">
        <v>96</v>
      </c>
      <c r="AA23" s="46">
        <v>98</v>
      </c>
      <c r="AB23" s="57">
        <f t="shared" si="8"/>
        <v>102.08333333333333</v>
      </c>
      <c r="AC23" s="29"/>
      <c r="AD23" s="32"/>
    </row>
    <row r="24" spans="1:30" s="33" customFormat="1" ht="18" customHeight="1" x14ac:dyDescent="0.25">
      <c r="A24" s="52" t="s">
        <v>45</v>
      </c>
      <c r="B24" s="31">
        <v>398</v>
      </c>
      <c r="C24" s="31">
        <v>333</v>
      </c>
      <c r="D24" s="57">
        <f t="shared" si="0"/>
        <v>83.668341708542712</v>
      </c>
      <c r="E24" s="31">
        <v>125</v>
      </c>
      <c r="F24" s="31">
        <v>104</v>
      </c>
      <c r="G24" s="57">
        <f t="shared" si="1"/>
        <v>83.2</v>
      </c>
      <c r="H24" s="31">
        <v>20</v>
      </c>
      <c r="I24" s="31">
        <v>5</v>
      </c>
      <c r="J24" s="57">
        <f t="shared" si="2"/>
        <v>25</v>
      </c>
      <c r="K24" s="31">
        <v>9</v>
      </c>
      <c r="L24" s="31">
        <v>0</v>
      </c>
      <c r="M24" s="57">
        <f t="shared" si="3"/>
        <v>0</v>
      </c>
      <c r="N24" s="31">
        <v>2</v>
      </c>
      <c r="O24" s="31">
        <v>1</v>
      </c>
      <c r="P24" s="57">
        <f t="shared" si="4"/>
        <v>50</v>
      </c>
      <c r="Q24" s="31">
        <v>105</v>
      </c>
      <c r="R24" s="46">
        <v>44</v>
      </c>
      <c r="S24" s="57">
        <f t="shared" si="5"/>
        <v>41.904761904761905</v>
      </c>
      <c r="T24" s="31">
        <v>360</v>
      </c>
      <c r="U24" s="46">
        <v>319</v>
      </c>
      <c r="V24" s="57">
        <f t="shared" si="6"/>
        <v>88.611111111111114</v>
      </c>
      <c r="W24" s="31">
        <v>97</v>
      </c>
      <c r="X24" s="46">
        <v>93</v>
      </c>
      <c r="Y24" s="57">
        <f t="shared" si="7"/>
        <v>95.876288659793815</v>
      </c>
      <c r="Z24" s="31">
        <v>79</v>
      </c>
      <c r="AA24" s="46">
        <v>79</v>
      </c>
      <c r="AB24" s="57">
        <f t="shared" si="8"/>
        <v>100</v>
      </c>
      <c r="AC24" s="29"/>
      <c r="AD24" s="32"/>
    </row>
    <row r="25" spans="1:30" s="33" customFormat="1" ht="18" customHeight="1" x14ac:dyDescent="0.25">
      <c r="A25" s="53" t="s">
        <v>46</v>
      </c>
      <c r="B25" s="31">
        <v>445</v>
      </c>
      <c r="C25" s="31">
        <v>474</v>
      </c>
      <c r="D25" s="57">
        <f t="shared" si="0"/>
        <v>106.51685393258428</v>
      </c>
      <c r="E25" s="31">
        <v>171</v>
      </c>
      <c r="F25" s="31">
        <v>196</v>
      </c>
      <c r="G25" s="57">
        <f t="shared" si="1"/>
        <v>114.61988304093566</v>
      </c>
      <c r="H25" s="31">
        <v>28</v>
      </c>
      <c r="I25" s="31">
        <v>15</v>
      </c>
      <c r="J25" s="57">
        <f t="shared" si="2"/>
        <v>53.571428571428569</v>
      </c>
      <c r="K25" s="31">
        <v>9</v>
      </c>
      <c r="L25" s="31">
        <v>2</v>
      </c>
      <c r="M25" s="57">
        <f t="shared" si="3"/>
        <v>22.222222222222221</v>
      </c>
      <c r="N25" s="31">
        <v>0</v>
      </c>
      <c r="O25" s="31">
        <v>2</v>
      </c>
      <c r="P25" s="57">
        <f t="shared" si="4"/>
        <v>0</v>
      </c>
      <c r="Q25" s="31">
        <v>160</v>
      </c>
      <c r="R25" s="46">
        <v>157</v>
      </c>
      <c r="S25" s="57">
        <f t="shared" si="5"/>
        <v>98.125</v>
      </c>
      <c r="T25" s="31">
        <v>386</v>
      </c>
      <c r="U25" s="46">
        <v>424</v>
      </c>
      <c r="V25" s="57">
        <f t="shared" si="6"/>
        <v>109.84455958549222</v>
      </c>
      <c r="W25" s="31">
        <v>130</v>
      </c>
      <c r="X25" s="46">
        <v>150</v>
      </c>
      <c r="Y25" s="57">
        <f t="shared" si="7"/>
        <v>115.38461538461537</v>
      </c>
      <c r="Z25" s="31">
        <v>99</v>
      </c>
      <c r="AA25" s="46">
        <v>117</v>
      </c>
      <c r="AB25" s="57">
        <f t="shared" si="8"/>
        <v>118.18181818181819</v>
      </c>
      <c r="AC25" s="29"/>
      <c r="AD25" s="32"/>
    </row>
    <row r="26" spans="1:30" s="33" customFormat="1" ht="18" customHeight="1" x14ac:dyDescent="0.25">
      <c r="A26" s="52" t="s">
        <v>47</v>
      </c>
      <c r="B26" s="31">
        <v>7178</v>
      </c>
      <c r="C26" s="31">
        <v>6682</v>
      </c>
      <c r="D26" s="57">
        <f t="shared" si="0"/>
        <v>93.089997213708557</v>
      </c>
      <c r="E26" s="31">
        <v>859</v>
      </c>
      <c r="F26" s="31">
        <v>1351</v>
      </c>
      <c r="G26" s="57">
        <f t="shared" si="1"/>
        <v>157.27590221187427</v>
      </c>
      <c r="H26" s="31">
        <v>460</v>
      </c>
      <c r="I26" s="31">
        <v>84</v>
      </c>
      <c r="J26" s="57">
        <f t="shared" si="2"/>
        <v>18.260869565217391</v>
      </c>
      <c r="K26" s="31">
        <v>26</v>
      </c>
      <c r="L26" s="31">
        <v>7</v>
      </c>
      <c r="M26" s="57">
        <f t="shared" si="3"/>
        <v>26.923076923076923</v>
      </c>
      <c r="N26" s="31">
        <v>11</v>
      </c>
      <c r="O26" s="31">
        <v>3</v>
      </c>
      <c r="P26" s="57">
        <f t="shared" si="4"/>
        <v>27.27272727272727</v>
      </c>
      <c r="Q26" s="31">
        <v>620</v>
      </c>
      <c r="R26" s="46">
        <v>495</v>
      </c>
      <c r="S26" s="57">
        <f t="shared" si="5"/>
        <v>79.838709677419345</v>
      </c>
      <c r="T26" s="31">
        <v>6858</v>
      </c>
      <c r="U26" s="46">
        <v>5948</v>
      </c>
      <c r="V26" s="57">
        <f t="shared" si="6"/>
        <v>86.730825313502478</v>
      </c>
      <c r="W26" s="31">
        <v>674</v>
      </c>
      <c r="X26" s="46">
        <v>1010</v>
      </c>
      <c r="Y26" s="57">
        <f t="shared" si="7"/>
        <v>149.85163204747772</v>
      </c>
      <c r="Z26" s="31">
        <v>523</v>
      </c>
      <c r="AA26" s="46">
        <v>772</v>
      </c>
      <c r="AB26" s="57">
        <f t="shared" si="8"/>
        <v>147.60994263862332</v>
      </c>
      <c r="AC26" s="29"/>
      <c r="AD26" s="32"/>
    </row>
    <row r="27" spans="1:30" s="33" customFormat="1" ht="18" customHeight="1" x14ac:dyDescent="0.25">
      <c r="A27" s="52" t="s">
        <v>48</v>
      </c>
      <c r="B27" s="31">
        <v>2471</v>
      </c>
      <c r="C27" s="31">
        <v>2255</v>
      </c>
      <c r="D27" s="57">
        <f t="shared" si="0"/>
        <v>91.258599757183319</v>
      </c>
      <c r="E27" s="31">
        <v>340</v>
      </c>
      <c r="F27" s="31">
        <v>354</v>
      </c>
      <c r="G27" s="57">
        <f t="shared" si="1"/>
        <v>104.11764705882354</v>
      </c>
      <c r="H27" s="31">
        <v>134</v>
      </c>
      <c r="I27" s="31">
        <v>51</v>
      </c>
      <c r="J27" s="57">
        <f t="shared" si="2"/>
        <v>38.059701492537314</v>
      </c>
      <c r="K27" s="31">
        <v>24</v>
      </c>
      <c r="L27" s="31">
        <v>12</v>
      </c>
      <c r="M27" s="57">
        <f t="shared" si="3"/>
        <v>50</v>
      </c>
      <c r="N27" s="31">
        <v>13</v>
      </c>
      <c r="O27" s="31">
        <v>13</v>
      </c>
      <c r="P27" s="57">
        <f t="shared" si="4"/>
        <v>100</v>
      </c>
      <c r="Q27" s="31">
        <v>317</v>
      </c>
      <c r="R27" s="46">
        <v>334</v>
      </c>
      <c r="S27" s="57">
        <f t="shared" si="5"/>
        <v>105.3627760252366</v>
      </c>
      <c r="T27" s="31">
        <v>2261</v>
      </c>
      <c r="U27" s="46">
        <v>2140</v>
      </c>
      <c r="V27" s="57">
        <f t="shared" si="6"/>
        <v>94.648385670057493</v>
      </c>
      <c r="W27" s="31">
        <v>235</v>
      </c>
      <c r="X27" s="46">
        <v>278</v>
      </c>
      <c r="Y27" s="57">
        <f t="shared" si="7"/>
        <v>118.29787234042553</v>
      </c>
      <c r="Z27" s="31">
        <v>199</v>
      </c>
      <c r="AA27" s="46">
        <v>238</v>
      </c>
      <c r="AB27" s="57">
        <f t="shared" si="8"/>
        <v>119.59798994974875</v>
      </c>
      <c r="AC27" s="29"/>
      <c r="AD27" s="32"/>
    </row>
    <row r="28" spans="1:30" s="33" customFormat="1" ht="18" customHeight="1" x14ac:dyDescent="0.25">
      <c r="A28" s="54" t="s">
        <v>49</v>
      </c>
      <c r="B28" s="31">
        <v>1866</v>
      </c>
      <c r="C28" s="31">
        <v>1713</v>
      </c>
      <c r="D28" s="57">
        <f t="shared" si="0"/>
        <v>91.80064308681672</v>
      </c>
      <c r="E28" s="31">
        <v>394</v>
      </c>
      <c r="F28" s="31">
        <v>371</v>
      </c>
      <c r="G28" s="57">
        <f t="shared" si="1"/>
        <v>94.162436548223354</v>
      </c>
      <c r="H28" s="31">
        <v>136</v>
      </c>
      <c r="I28" s="31">
        <v>75</v>
      </c>
      <c r="J28" s="57">
        <f t="shared" si="2"/>
        <v>55.147058823529413</v>
      </c>
      <c r="K28" s="31">
        <v>7</v>
      </c>
      <c r="L28" s="31">
        <v>4</v>
      </c>
      <c r="M28" s="57">
        <f t="shared" si="3"/>
        <v>57.142857142857139</v>
      </c>
      <c r="N28" s="31">
        <v>4</v>
      </c>
      <c r="O28" s="31">
        <v>2</v>
      </c>
      <c r="P28" s="57">
        <f t="shared" si="4"/>
        <v>50</v>
      </c>
      <c r="Q28" s="31">
        <v>375</v>
      </c>
      <c r="R28" s="46">
        <v>350</v>
      </c>
      <c r="S28" s="57">
        <f t="shared" si="5"/>
        <v>93.333333333333329</v>
      </c>
      <c r="T28" s="31">
        <v>1663</v>
      </c>
      <c r="U28" s="46">
        <v>1569</v>
      </c>
      <c r="V28" s="57">
        <f t="shared" si="6"/>
        <v>94.347564642212873</v>
      </c>
      <c r="W28" s="31">
        <v>297</v>
      </c>
      <c r="X28" s="46">
        <v>280</v>
      </c>
      <c r="Y28" s="57">
        <f t="shared" si="7"/>
        <v>94.276094276094284</v>
      </c>
      <c r="Z28" s="31">
        <v>257</v>
      </c>
      <c r="AA28" s="46">
        <v>235</v>
      </c>
      <c r="AB28" s="57">
        <f t="shared" si="8"/>
        <v>91.439688715953309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C10" sqref="C10"/>
    </sheetView>
  </sheetViews>
  <sheetFormatPr defaultColWidth="8" defaultRowHeight="12.75" x14ac:dyDescent="0.2"/>
  <cols>
    <col min="1" max="1" width="52.5703125" style="2" customWidth="1"/>
    <col min="2" max="2" width="18.5703125" style="15" customWidth="1"/>
    <col min="3" max="3" width="18.28515625" style="15" customWidth="1"/>
    <col min="4" max="4" width="9.5703125" style="2" customWidth="1"/>
    <col min="5" max="5" width="11" style="2" customWidth="1"/>
    <col min="6" max="6" width="18.7109375" style="2" customWidth="1"/>
    <col min="7" max="7" width="18.2851562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69" t="s">
        <v>60</v>
      </c>
      <c r="B1" s="69"/>
      <c r="C1" s="69"/>
      <c r="D1" s="69"/>
      <c r="E1" s="69"/>
      <c r="F1" s="69"/>
      <c r="G1" s="69"/>
      <c r="H1" s="69"/>
      <c r="I1" s="69"/>
    </row>
    <row r="2" spans="1:11" ht="23.25" customHeight="1" x14ac:dyDescent="0.2">
      <c r="A2" s="69" t="s">
        <v>25</v>
      </c>
      <c r="B2" s="69"/>
      <c r="C2" s="69"/>
      <c r="D2" s="69"/>
      <c r="E2" s="69"/>
      <c r="F2" s="69"/>
      <c r="G2" s="69"/>
      <c r="H2" s="69"/>
      <c r="I2" s="69"/>
    </row>
    <row r="3" spans="1:11" ht="17.25" customHeight="1" x14ac:dyDescent="0.2">
      <c r="A3" s="97"/>
      <c r="B3" s="97"/>
      <c r="C3" s="97"/>
      <c r="D3" s="97"/>
      <c r="E3" s="97"/>
    </row>
    <row r="4" spans="1:11" s="3" customFormat="1" ht="25.5" customHeight="1" x14ac:dyDescent="0.25">
      <c r="A4" s="74" t="s">
        <v>0</v>
      </c>
      <c r="B4" s="99" t="s">
        <v>5</v>
      </c>
      <c r="C4" s="99"/>
      <c r="D4" s="99"/>
      <c r="E4" s="99"/>
      <c r="F4" s="99" t="s">
        <v>6</v>
      </c>
      <c r="G4" s="99"/>
      <c r="H4" s="99"/>
      <c r="I4" s="99"/>
    </row>
    <row r="5" spans="1:11" s="3" customFormat="1" ht="23.25" customHeight="1" x14ac:dyDescent="0.25">
      <c r="A5" s="98"/>
      <c r="B5" s="70" t="s">
        <v>64</v>
      </c>
      <c r="C5" s="70" t="s">
        <v>65</v>
      </c>
      <c r="D5" s="100" t="s">
        <v>1</v>
      </c>
      <c r="E5" s="101"/>
      <c r="F5" s="70" t="s">
        <v>64</v>
      </c>
      <c r="G5" s="70" t="s">
        <v>65</v>
      </c>
      <c r="H5" s="100" t="s">
        <v>1</v>
      </c>
      <c r="I5" s="101"/>
    </row>
    <row r="6" spans="1:11" s="3" customFormat="1" ht="30" x14ac:dyDescent="0.25">
      <c r="A6" s="75"/>
      <c r="B6" s="71"/>
      <c r="C6" s="71"/>
      <c r="D6" s="4" t="s">
        <v>2</v>
      </c>
      <c r="E6" s="5" t="s">
        <v>61</v>
      </c>
      <c r="F6" s="71"/>
      <c r="G6" s="71"/>
      <c r="H6" s="4" t="s">
        <v>2</v>
      </c>
      <c r="I6" s="5" t="s">
        <v>61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54</v>
      </c>
      <c r="B8" s="63">
        <f>'12'!B7</f>
        <v>27734</v>
      </c>
      <c r="C8" s="63">
        <f>'12'!C7</f>
        <v>29098</v>
      </c>
      <c r="D8" s="10">
        <f t="shared" ref="D8:D13" si="0">C8/B8*100</f>
        <v>104.91815100598542</v>
      </c>
      <c r="E8" s="66">
        <f t="shared" ref="E8:E13" si="1">C8-B8</f>
        <v>1364</v>
      </c>
      <c r="F8" s="64">
        <f>'13'!B7</f>
        <v>30554</v>
      </c>
      <c r="G8" s="64">
        <f>'13'!C7</f>
        <v>29161</v>
      </c>
      <c r="H8" s="10">
        <f t="shared" ref="H8:H13" si="2">G8/F8*100</f>
        <v>95.440858807357472</v>
      </c>
      <c r="I8" s="66">
        <f t="shared" ref="I8:I13" si="3">G8-F8</f>
        <v>-1393</v>
      </c>
      <c r="J8" s="20"/>
      <c r="K8" s="18"/>
    </row>
    <row r="9" spans="1:11" s="3" customFormat="1" ht="28.5" customHeight="1" x14ac:dyDescent="0.25">
      <c r="A9" s="9" t="s">
        <v>55</v>
      </c>
      <c r="B9" s="64">
        <f>'12'!E7</f>
        <v>7547</v>
      </c>
      <c r="C9" s="64">
        <f>'12'!F7</f>
        <v>10156</v>
      </c>
      <c r="D9" s="10">
        <f t="shared" si="0"/>
        <v>134.57002782562608</v>
      </c>
      <c r="E9" s="66">
        <f t="shared" si="1"/>
        <v>2609</v>
      </c>
      <c r="F9" s="64">
        <f>'13'!E7</f>
        <v>7465</v>
      </c>
      <c r="G9" s="64">
        <f>'13'!F7</f>
        <v>7657</v>
      </c>
      <c r="H9" s="10">
        <f t="shared" si="2"/>
        <v>102.57200267916946</v>
      </c>
      <c r="I9" s="66">
        <f t="shared" si="3"/>
        <v>192</v>
      </c>
      <c r="J9" s="18"/>
      <c r="K9" s="18"/>
    </row>
    <row r="10" spans="1:11" s="3" customFormat="1" ht="52.5" customHeight="1" x14ac:dyDescent="0.25">
      <c r="A10" s="12" t="s">
        <v>56</v>
      </c>
      <c r="B10" s="64">
        <f>'12'!H7</f>
        <v>1830</v>
      </c>
      <c r="C10" s="64">
        <f>'12'!I7</f>
        <v>999</v>
      </c>
      <c r="D10" s="10">
        <f t="shared" si="0"/>
        <v>54.590163934426229</v>
      </c>
      <c r="E10" s="66">
        <f t="shared" si="1"/>
        <v>-831</v>
      </c>
      <c r="F10" s="64">
        <f>'13'!H7</f>
        <v>1943</v>
      </c>
      <c r="G10" s="64">
        <f>'13'!I7</f>
        <v>914</v>
      </c>
      <c r="H10" s="10">
        <f t="shared" si="2"/>
        <v>47.040658775090066</v>
      </c>
      <c r="I10" s="66">
        <f t="shared" si="3"/>
        <v>-1029</v>
      </c>
      <c r="J10" s="18"/>
      <c r="K10" s="18"/>
    </row>
    <row r="11" spans="1:11" s="3" customFormat="1" ht="31.5" customHeight="1" x14ac:dyDescent="0.25">
      <c r="A11" s="13" t="s">
        <v>57</v>
      </c>
      <c r="B11" s="64">
        <f>'12'!K7</f>
        <v>215</v>
      </c>
      <c r="C11" s="64">
        <f>'12'!L7</f>
        <v>111</v>
      </c>
      <c r="D11" s="10">
        <f t="shared" si="0"/>
        <v>51.627906976744185</v>
      </c>
      <c r="E11" s="66">
        <f t="shared" si="1"/>
        <v>-104</v>
      </c>
      <c r="F11" s="64">
        <f>'13'!K7</f>
        <v>545</v>
      </c>
      <c r="G11" s="64">
        <f>'13'!L7</f>
        <v>318</v>
      </c>
      <c r="H11" s="10">
        <f t="shared" si="2"/>
        <v>58.348623853211009</v>
      </c>
      <c r="I11" s="66">
        <f t="shared" si="3"/>
        <v>-227</v>
      </c>
      <c r="J11" s="18"/>
      <c r="K11" s="18"/>
    </row>
    <row r="12" spans="1:11" s="3" customFormat="1" ht="45.75" customHeight="1" x14ac:dyDescent="0.25">
      <c r="A12" s="13" t="s">
        <v>20</v>
      </c>
      <c r="B12" s="64">
        <f>'12'!N7</f>
        <v>163</v>
      </c>
      <c r="C12" s="64">
        <f>'12'!O7</f>
        <v>65</v>
      </c>
      <c r="D12" s="10">
        <f t="shared" si="0"/>
        <v>39.877300613496928</v>
      </c>
      <c r="E12" s="66">
        <f t="shared" si="1"/>
        <v>-98</v>
      </c>
      <c r="F12" s="64">
        <f>'13'!N7</f>
        <v>311</v>
      </c>
      <c r="G12" s="64">
        <f>'13'!O7</f>
        <v>135</v>
      </c>
      <c r="H12" s="10">
        <f t="shared" si="2"/>
        <v>43.40836012861736</v>
      </c>
      <c r="I12" s="66">
        <f t="shared" si="3"/>
        <v>-176</v>
      </c>
      <c r="J12" s="18"/>
      <c r="K12" s="18"/>
    </row>
    <row r="13" spans="1:11" s="3" customFormat="1" ht="55.5" customHeight="1" x14ac:dyDescent="0.25">
      <c r="A13" s="13" t="s">
        <v>58</v>
      </c>
      <c r="B13" s="64">
        <f>'12'!Q7</f>
        <v>6427</v>
      </c>
      <c r="C13" s="64">
        <f>'12'!R7</f>
        <v>6680</v>
      </c>
      <c r="D13" s="10">
        <f t="shared" si="0"/>
        <v>103.936517815466</v>
      </c>
      <c r="E13" s="66">
        <f t="shared" si="1"/>
        <v>253</v>
      </c>
      <c r="F13" s="64">
        <f>'13'!Q7</f>
        <v>6582</v>
      </c>
      <c r="G13" s="64">
        <f>'13'!R7</f>
        <v>5204</v>
      </c>
      <c r="H13" s="10">
        <f t="shared" si="2"/>
        <v>79.064114250987544</v>
      </c>
      <c r="I13" s="66">
        <f t="shared" si="3"/>
        <v>-1378</v>
      </c>
      <c r="J13" s="18"/>
      <c r="K13" s="18"/>
    </row>
    <row r="14" spans="1:11" s="3" customFormat="1" ht="12.75" customHeight="1" x14ac:dyDescent="0.25">
      <c r="A14" s="76" t="s">
        <v>4</v>
      </c>
      <c r="B14" s="77"/>
      <c r="C14" s="77"/>
      <c r="D14" s="77"/>
      <c r="E14" s="77"/>
      <c r="F14" s="77"/>
      <c r="G14" s="77"/>
      <c r="H14" s="77"/>
      <c r="I14" s="77"/>
      <c r="J14" s="18"/>
      <c r="K14" s="18"/>
    </row>
    <row r="15" spans="1:11" s="3" customFormat="1" ht="18" customHeight="1" x14ac:dyDescent="0.25">
      <c r="A15" s="78"/>
      <c r="B15" s="79"/>
      <c r="C15" s="79"/>
      <c r="D15" s="79"/>
      <c r="E15" s="79"/>
      <c r="F15" s="79"/>
      <c r="G15" s="79"/>
      <c r="H15" s="79"/>
      <c r="I15" s="79"/>
      <c r="J15" s="18"/>
      <c r="K15" s="18"/>
    </row>
    <row r="16" spans="1:11" s="3" customFormat="1" ht="20.25" customHeight="1" x14ac:dyDescent="0.25">
      <c r="A16" s="74" t="s">
        <v>0</v>
      </c>
      <c r="B16" s="80" t="s">
        <v>66</v>
      </c>
      <c r="C16" s="80" t="s">
        <v>67</v>
      </c>
      <c r="D16" s="100" t="s">
        <v>1</v>
      </c>
      <c r="E16" s="101"/>
      <c r="F16" s="80" t="s">
        <v>66</v>
      </c>
      <c r="G16" s="80" t="s">
        <v>67</v>
      </c>
      <c r="H16" s="100" t="s">
        <v>1</v>
      </c>
      <c r="I16" s="101"/>
      <c r="J16" s="18"/>
      <c r="K16" s="18"/>
    </row>
    <row r="17" spans="1:11" ht="35.25" customHeight="1" x14ac:dyDescent="0.3">
      <c r="A17" s="75"/>
      <c r="B17" s="80"/>
      <c r="C17" s="80"/>
      <c r="D17" s="17" t="s">
        <v>2</v>
      </c>
      <c r="E17" s="5" t="s">
        <v>61</v>
      </c>
      <c r="F17" s="80"/>
      <c r="G17" s="80"/>
      <c r="H17" s="17" t="s">
        <v>2</v>
      </c>
      <c r="I17" s="5" t="s">
        <v>61</v>
      </c>
      <c r="J17" s="19"/>
      <c r="K17" s="19"/>
    </row>
    <row r="18" spans="1:11" ht="24" customHeight="1" x14ac:dyDescent="0.3">
      <c r="A18" s="9" t="s">
        <v>54</v>
      </c>
      <c r="B18" s="65">
        <f>'12'!T7</f>
        <v>25272</v>
      </c>
      <c r="C18" s="65">
        <f>'12'!U7</f>
        <v>25973</v>
      </c>
      <c r="D18" s="14">
        <f t="shared" ref="D18:D20" si="4">C18/B18*100</f>
        <v>102.77382082937638</v>
      </c>
      <c r="E18" s="67">
        <f t="shared" ref="E18:E20" si="5">C18-B18</f>
        <v>701</v>
      </c>
      <c r="F18" s="59">
        <f>'13'!T7</f>
        <v>28144</v>
      </c>
      <c r="G18" s="59">
        <f>'13'!U7</f>
        <v>26841</v>
      </c>
      <c r="H18" s="14">
        <f t="shared" ref="H18:H20" si="6">G18/F18*100</f>
        <v>95.370238772029552</v>
      </c>
      <c r="I18" s="68">
        <f t="shared" ref="I18:I20" si="7">G18-F18</f>
        <v>-1303</v>
      </c>
      <c r="J18" s="19"/>
      <c r="K18" s="19"/>
    </row>
    <row r="19" spans="1:11" ht="25.5" customHeight="1" x14ac:dyDescent="0.3">
      <c r="A19" s="1" t="s">
        <v>55</v>
      </c>
      <c r="B19" s="65">
        <f>'12'!W7</f>
        <v>5939</v>
      </c>
      <c r="C19" s="65">
        <f>'12'!X7</f>
        <v>7999</v>
      </c>
      <c r="D19" s="14">
        <f t="shared" si="4"/>
        <v>134.68597406970869</v>
      </c>
      <c r="E19" s="67">
        <f t="shared" si="5"/>
        <v>2060</v>
      </c>
      <c r="F19" s="59">
        <f>'13'!W7</f>
        <v>5961</v>
      </c>
      <c r="G19" s="59">
        <f>'13'!X7</f>
        <v>6222</v>
      </c>
      <c r="H19" s="14">
        <f t="shared" si="6"/>
        <v>104.37845998993458</v>
      </c>
      <c r="I19" s="68">
        <f t="shared" si="7"/>
        <v>261</v>
      </c>
      <c r="J19" s="19"/>
      <c r="K19" s="19"/>
    </row>
    <row r="20" spans="1:11" ht="41.25" customHeight="1" x14ac:dyDescent="0.3">
      <c r="A20" s="1" t="s">
        <v>59</v>
      </c>
      <c r="B20" s="65">
        <f>'12'!Z7</f>
        <v>4952</v>
      </c>
      <c r="C20" s="65">
        <f>'12'!AA7</f>
        <v>6597</v>
      </c>
      <c r="D20" s="14">
        <f t="shared" si="4"/>
        <v>133.21890145395801</v>
      </c>
      <c r="E20" s="67">
        <f t="shared" si="5"/>
        <v>1645</v>
      </c>
      <c r="F20" s="59">
        <f>'13'!Z7</f>
        <v>5340</v>
      </c>
      <c r="G20" s="59">
        <f>'13'!AA7</f>
        <v>5485</v>
      </c>
      <c r="H20" s="14">
        <f t="shared" si="6"/>
        <v>102.71535580524345</v>
      </c>
      <c r="I20" s="68">
        <f t="shared" si="7"/>
        <v>145</v>
      </c>
      <c r="J20" s="19"/>
      <c r="K20" s="19"/>
    </row>
    <row r="21" spans="1:11" ht="20.25" x14ac:dyDescent="0.3">
      <c r="C21" s="16"/>
      <c r="J21" s="19"/>
      <c r="K21" s="19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F7" sqref="F7"/>
    </sheetView>
  </sheetViews>
  <sheetFormatPr defaultRowHeight="14.25" x14ac:dyDescent="0.2"/>
  <cols>
    <col min="1" max="1" width="29.140625" style="37" customWidth="1"/>
    <col min="2" max="2" width="10.140625" style="37" customWidth="1"/>
    <col min="3" max="3" width="9.140625" style="37" customWidth="1"/>
    <col min="4" max="4" width="8.28515625" style="37" customWidth="1"/>
    <col min="5" max="5" width="9.85546875" style="37" customWidth="1"/>
    <col min="6" max="6" width="9.28515625" style="37" customWidth="1"/>
    <col min="7" max="7" width="7.42578125" style="37" customWidth="1"/>
    <col min="8" max="8" width="9.85546875" style="37" customWidth="1"/>
    <col min="9" max="9" width="9.5703125" style="37" customWidth="1"/>
    <col min="10" max="10" width="7.42578125" style="37" customWidth="1"/>
    <col min="11" max="11" width="8" style="37" customWidth="1"/>
    <col min="12" max="12" width="7.42578125" style="37" customWidth="1"/>
    <col min="13" max="13" width="9" style="37" customWidth="1"/>
    <col min="14" max="14" width="9.140625" style="37" customWidth="1"/>
    <col min="15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54.75" customHeight="1" x14ac:dyDescent="0.35">
      <c r="B1" s="102" t="s">
        <v>72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62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27</v>
      </c>
      <c r="D4" s="86" t="s">
        <v>2</v>
      </c>
      <c r="E4" s="85" t="s">
        <v>15</v>
      </c>
      <c r="F4" s="85" t="s">
        <v>27</v>
      </c>
      <c r="G4" s="86" t="s">
        <v>2</v>
      </c>
      <c r="H4" s="85" t="s">
        <v>15</v>
      </c>
      <c r="I4" s="85" t="s">
        <v>27</v>
      </c>
      <c r="J4" s="86" t="s">
        <v>2</v>
      </c>
      <c r="K4" s="85" t="s">
        <v>15</v>
      </c>
      <c r="L4" s="85" t="s">
        <v>27</v>
      </c>
      <c r="M4" s="86" t="s">
        <v>2</v>
      </c>
      <c r="N4" s="85" t="s">
        <v>15</v>
      </c>
      <c r="O4" s="85" t="s">
        <v>27</v>
      </c>
      <c r="P4" s="86" t="s">
        <v>2</v>
      </c>
      <c r="Q4" s="85" t="s">
        <v>15</v>
      </c>
      <c r="R4" s="85" t="s">
        <v>27</v>
      </c>
      <c r="S4" s="86" t="s">
        <v>2</v>
      </c>
      <c r="T4" s="85" t="s">
        <v>15</v>
      </c>
      <c r="U4" s="85" t="s">
        <v>27</v>
      </c>
      <c r="V4" s="86" t="s">
        <v>2</v>
      </c>
      <c r="W4" s="85" t="s">
        <v>15</v>
      </c>
      <c r="X4" s="85" t="s">
        <v>27</v>
      </c>
      <c r="Y4" s="86" t="s">
        <v>2</v>
      </c>
      <c r="Z4" s="85" t="s">
        <v>15</v>
      </c>
      <c r="AA4" s="85" t="s">
        <v>27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28</v>
      </c>
      <c r="B7" s="28">
        <f>SUM(B8:B28)</f>
        <v>27734</v>
      </c>
      <c r="C7" s="28">
        <f>SUM(C8:C28)</f>
        <v>29098</v>
      </c>
      <c r="D7" s="56">
        <f>IF(B7=0,0,C7/B7)*100</f>
        <v>104.91815100598542</v>
      </c>
      <c r="E7" s="28">
        <f>SUM(E8:E28)</f>
        <v>7547</v>
      </c>
      <c r="F7" s="28">
        <f>SUM(F8:F28)</f>
        <v>10156</v>
      </c>
      <c r="G7" s="56">
        <f>IF(E7=0,0,F7/E7)*100</f>
        <v>134.57002782562608</v>
      </c>
      <c r="H7" s="28">
        <f>SUM(H8:H28)</f>
        <v>1830</v>
      </c>
      <c r="I7" s="28">
        <f>SUM(I8:I28)</f>
        <v>999</v>
      </c>
      <c r="J7" s="56">
        <f>IF(H7=0,0,I7/H7)*100</f>
        <v>54.590163934426229</v>
      </c>
      <c r="K7" s="28">
        <f>SUM(K8:K28)</f>
        <v>215</v>
      </c>
      <c r="L7" s="28">
        <f>SUM(L8:L28)</f>
        <v>111</v>
      </c>
      <c r="M7" s="56">
        <f>IF(K7=0,0,L7/K7)*100</f>
        <v>51.627906976744185</v>
      </c>
      <c r="N7" s="28">
        <f>SUM(N8:N28)</f>
        <v>163</v>
      </c>
      <c r="O7" s="28">
        <f>SUM(O8:O28)</f>
        <v>65</v>
      </c>
      <c r="P7" s="56">
        <f>IF(N7=0,0,O7/N7)*100</f>
        <v>39.877300613496928</v>
      </c>
      <c r="Q7" s="28">
        <f>SUM(Q8:Q28)</f>
        <v>6427</v>
      </c>
      <c r="R7" s="28">
        <f>SUM(R8:R28)</f>
        <v>6680</v>
      </c>
      <c r="S7" s="56">
        <f>IF(Q7=0,0,R7/Q7)*100</f>
        <v>103.936517815466</v>
      </c>
      <c r="T7" s="28">
        <f>SUM(T8:T28)</f>
        <v>25272</v>
      </c>
      <c r="U7" s="28">
        <f>SUM(U8:U28)</f>
        <v>25973</v>
      </c>
      <c r="V7" s="56">
        <f>IF(T7=0,0,U7/T7)*100</f>
        <v>102.77382082937638</v>
      </c>
      <c r="W7" s="28">
        <f>SUM(W8:W28)</f>
        <v>5939</v>
      </c>
      <c r="X7" s="28">
        <f>SUM(X8:X28)</f>
        <v>7999</v>
      </c>
      <c r="Y7" s="56">
        <f>IF(W7=0,0,X7/W7)*100</f>
        <v>134.68597406970869</v>
      </c>
      <c r="Z7" s="28">
        <f>SUM(Z8:Z28)</f>
        <v>4952</v>
      </c>
      <c r="AA7" s="28">
        <f>SUM(AA8:AA28)</f>
        <v>6597</v>
      </c>
      <c r="AB7" s="56">
        <f>IF(Z7=0,0,AA7/Z7)*100</f>
        <v>133.21890145395801</v>
      </c>
      <c r="AC7" s="29"/>
      <c r="AF7" s="33"/>
    </row>
    <row r="8" spans="1:32" s="33" customFormat="1" ht="18" customHeight="1" x14ac:dyDescent="0.25">
      <c r="A8" s="51" t="s">
        <v>29</v>
      </c>
      <c r="B8" s="31">
        <v>1294</v>
      </c>
      <c r="C8" s="31">
        <v>1330</v>
      </c>
      <c r="D8" s="57">
        <f t="shared" ref="D8:D28" si="0">IF(B8=0,0,C8/B8)*100</f>
        <v>102.78207109737249</v>
      </c>
      <c r="E8" s="31">
        <v>467</v>
      </c>
      <c r="F8" s="31">
        <v>606</v>
      </c>
      <c r="G8" s="57">
        <f t="shared" ref="G8:G28" si="1">IF(E8=0,0,F8/E8)*100</f>
        <v>129.7644539614561</v>
      </c>
      <c r="H8" s="31">
        <v>90</v>
      </c>
      <c r="I8" s="31">
        <v>61</v>
      </c>
      <c r="J8" s="57">
        <f t="shared" ref="J8:J28" si="2">IF(H8=0,0,I8/H8)*100</f>
        <v>67.777777777777786</v>
      </c>
      <c r="K8" s="31">
        <v>26</v>
      </c>
      <c r="L8" s="31">
        <v>17</v>
      </c>
      <c r="M8" s="57">
        <f t="shared" ref="M8:M28" si="3">IF(K8=0,0,L8/K8)*100</f>
        <v>65.384615384615387</v>
      </c>
      <c r="N8" s="31">
        <v>7</v>
      </c>
      <c r="O8" s="31">
        <v>10</v>
      </c>
      <c r="P8" s="57">
        <f t="shared" ref="P8:P28" si="4">IF(N8=0,0,O8/N8)*100</f>
        <v>142.85714285714286</v>
      </c>
      <c r="Q8" s="31">
        <v>444</v>
      </c>
      <c r="R8" s="46">
        <v>519</v>
      </c>
      <c r="S8" s="57">
        <f t="shared" ref="S8:S28" si="5">IF(Q8=0,0,R8/Q8)*100</f>
        <v>116.89189189189189</v>
      </c>
      <c r="T8" s="31">
        <v>1145</v>
      </c>
      <c r="U8" s="46">
        <v>1179</v>
      </c>
      <c r="V8" s="57">
        <f t="shared" ref="V8:V28" si="6">IF(T8=0,0,U8/T8)*100</f>
        <v>102.96943231441047</v>
      </c>
      <c r="W8" s="31">
        <v>334</v>
      </c>
      <c r="X8" s="46">
        <v>455</v>
      </c>
      <c r="Y8" s="57">
        <f t="shared" ref="Y8:Y28" si="7">IF(W8=0,0,X8/W8)*100</f>
        <v>136.22754491017963</v>
      </c>
      <c r="Z8" s="31">
        <v>302</v>
      </c>
      <c r="AA8" s="46">
        <v>437</v>
      </c>
      <c r="AB8" s="57">
        <f t="shared" ref="AB8:AB28" si="8">IF(Z8=0,0,AA8/Z8)*100</f>
        <v>144.7019867549669</v>
      </c>
      <c r="AC8" s="29"/>
      <c r="AD8" s="32"/>
    </row>
    <row r="9" spans="1:32" s="34" customFormat="1" ht="18" customHeight="1" x14ac:dyDescent="0.25">
      <c r="A9" s="52" t="s">
        <v>30</v>
      </c>
      <c r="B9" s="31">
        <v>1197</v>
      </c>
      <c r="C9" s="31">
        <v>1148</v>
      </c>
      <c r="D9" s="57">
        <f t="shared" si="0"/>
        <v>95.906432748538009</v>
      </c>
      <c r="E9" s="31">
        <v>275</v>
      </c>
      <c r="F9" s="31">
        <v>281</v>
      </c>
      <c r="G9" s="57">
        <f t="shared" si="1"/>
        <v>102.18181818181817</v>
      </c>
      <c r="H9" s="31">
        <v>78</v>
      </c>
      <c r="I9" s="31">
        <v>43</v>
      </c>
      <c r="J9" s="57">
        <f t="shared" si="2"/>
        <v>55.128205128205131</v>
      </c>
      <c r="K9" s="31">
        <v>33</v>
      </c>
      <c r="L9" s="31">
        <v>5</v>
      </c>
      <c r="M9" s="57">
        <f t="shared" si="3"/>
        <v>15.151515151515152</v>
      </c>
      <c r="N9" s="31">
        <v>0</v>
      </c>
      <c r="O9" s="31">
        <v>2</v>
      </c>
      <c r="P9" s="57">
        <f t="shared" si="4"/>
        <v>0</v>
      </c>
      <c r="Q9" s="31">
        <v>245</v>
      </c>
      <c r="R9" s="46">
        <v>175</v>
      </c>
      <c r="S9" s="57">
        <f t="shared" si="5"/>
        <v>71.428571428571431</v>
      </c>
      <c r="T9" s="31">
        <v>1089</v>
      </c>
      <c r="U9" s="46">
        <v>1078</v>
      </c>
      <c r="V9" s="57">
        <f t="shared" si="6"/>
        <v>98.98989898989899</v>
      </c>
      <c r="W9" s="31">
        <v>199</v>
      </c>
      <c r="X9" s="46">
        <v>228</v>
      </c>
      <c r="Y9" s="57">
        <f t="shared" si="7"/>
        <v>114.57286432160805</v>
      </c>
      <c r="Z9" s="31">
        <v>185</v>
      </c>
      <c r="AA9" s="46">
        <v>215</v>
      </c>
      <c r="AB9" s="57">
        <f t="shared" si="8"/>
        <v>116.21621621621621</v>
      </c>
      <c r="AC9" s="29"/>
      <c r="AD9" s="32"/>
    </row>
    <row r="10" spans="1:32" s="33" customFormat="1" ht="18" customHeight="1" x14ac:dyDescent="0.25">
      <c r="A10" s="52" t="s">
        <v>31</v>
      </c>
      <c r="B10" s="31">
        <v>567</v>
      </c>
      <c r="C10" s="31">
        <v>571</v>
      </c>
      <c r="D10" s="57">
        <f t="shared" si="0"/>
        <v>100.70546737213404</v>
      </c>
      <c r="E10" s="31">
        <v>206</v>
      </c>
      <c r="F10" s="31">
        <v>239</v>
      </c>
      <c r="G10" s="57">
        <f t="shared" si="1"/>
        <v>116.01941747572815</v>
      </c>
      <c r="H10" s="31">
        <v>17</v>
      </c>
      <c r="I10" s="31">
        <v>20</v>
      </c>
      <c r="J10" s="57">
        <f t="shared" si="2"/>
        <v>117.64705882352942</v>
      </c>
      <c r="K10" s="31">
        <v>6</v>
      </c>
      <c r="L10" s="31">
        <v>2</v>
      </c>
      <c r="M10" s="57">
        <f t="shared" si="3"/>
        <v>33.333333333333329</v>
      </c>
      <c r="N10" s="31">
        <v>1</v>
      </c>
      <c r="O10" s="31">
        <v>2</v>
      </c>
      <c r="P10" s="57">
        <f t="shared" si="4"/>
        <v>200</v>
      </c>
      <c r="Q10" s="31">
        <v>194</v>
      </c>
      <c r="R10" s="46">
        <v>202</v>
      </c>
      <c r="S10" s="57">
        <f t="shared" si="5"/>
        <v>104.1237113402062</v>
      </c>
      <c r="T10" s="31">
        <v>519</v>
      </c>
      <c r="U10" s="46">
        <v>512</v>
      </c>
      <c r="V10" s="57">
        <f t="shared" si="6"/>
        <v>98.651252408477845</v>
      </c>
      <c r="W10" s="31">
        <v>170</v>
      </c>
      <c r="X10" s="46">
        <v>187</v>
      </c>
      <c r="Y10" s="57">
        <f t="shared" si="7"/>
        <v>110.00000000000001</v>
      </c>
      <c r="Z10" s="31">
        <v>145</v>
      </c>
      <c r="AA10" s="46">
        <v>148</v>
      </c>
      <c r="AB10" s="57">
        <f t="shared" si="8"/>
        <v>102.06896551724138</v>
      </c>
      <c r="AC10" s="29"/>
      <c r="AD10" s="32"/>
    </row>
    <row r="11" spans="1:32" s="33" customFormat="1" ht="18" customHeight="1" x14ac:dyDescent="0.25">
      <c r="A11" s="52" t="s">
        <v>32</v>
      </c>
      <c r="B11" s="31">
        <v>708</v>
      </c>
      <c r="C11" s="31">
        <v>759</v>
      </c>
      <c r="D11" s="57">
        <f t="shared" si="0"/>
        <v>107.20338983050848</v>
      </c>
      <c r="E11" s="31">
        <v>380</v>
      </c>
      <c r="F11" s="31">
        <v>488</v>
      </c>
      <c r="G11" s="57">
        <f t="shared" si="1"/>
        <v>128.42105263157896</v>
      </c>
      <c r="H11" s="31">
        <v>50</v>
      </c>
      <c r="I11" s="31">
        <v>24</v>
      </c>
      <c r="J11" s="57">
        <f t="shared" si="2"/>
        <v>48</v>
      </c>
      <c r="K11" s="31">
        <v>3</v>
      </c>
      <c r="L11" s="31">
        <v>2</v>
      </c>
      <c r="M11" s="57">
        <f t="shared" si="3"/>
        <v>66.666666666666657</v>
      </c>
      <c r="N11" s="31">
        <v>3</v>
      </c>
      <c r="O11" s="31">
        <v>8</v>
      </c>
      <c r="P11" s="57">
        <f t="shared" si="4"/>
        <v>266.66666666666663</v>
      </c>
      <c r="Q11" s="31">
        <v>345</v>
      </c>
      <c r="R11" s="46">
        <v>401</v>
      </c>
      <c r="S11" s="57">
        <f t="shared" si="5"/>
        <v>116.23188405797103</v>
      </c>
      <c r="T11" s="31">
        <v>611</v>
      </c>
      <c r="U11" s="46">
        <v>662</v>
      </c>
      <c r="V11" s="57">
        <f t="shared" si="6"/>
        <v>108.34697217675941</v>
      </c>
      <c r="W11" s="31">
        <v>300</v>
      </c>
      <c r="X11" s="46">
        <v>395</v>
      </c>
      <c r="Y11" s="57">
        <f t="shared" si="7"/>
        <v>131.66666666666666</v>
      </c>
      <c r="Z11" s="31">
        <v>194</v>
      </c>
      <c r="AA11" s="46">
        <v>238</v>
      </c>
      <c r="AB11" s="57">
        <f t="shared" si="8"/>
        <v>122.68041237113403</v>
      </c>
      <c r="AC11" s="29"/>
      <c r="AD11" s="32"/>
    </row>
    <row r="12" spans="1:32" s="33" customFormat="1" ht="18" customHeight="1" x14ac:dyDescent="0.25">
      <c r="A12" s="52" t="s">
        <v>33</v>
      </c>
      <c r="B12" s="31">
        <v>658</v>
      </c>
      <c r="C12" s="31">
        <v>607</v>
      </c>
      <c r="D12" s="57">
        <f t="shared" si="0"/>
        <v>92.249240121580542</v>
      </c>
      <c r="E12" s="31">
        <v>252</v>
      </c>
      <c r="F12" s="31">
        <v>252</v>
      </c>
      <c r="G12" s="57">
        <f t="shared" si="1"/>
        <v>100</v>
      </c>
      <c r="H12" s="31">
        <v>70</v>
      </c>
      <c r="I12" s="31">
        <v>13</v>
      </c>
      <c r="J12" s="57">
        <f t="shared" si="2"/>
        <v>18.571428571428573</v>
      </c>
      <c r="K12" s="31">
        <v>2</v>
      </c>
      <c r="L12" s="31">
        <v>0</v>
      </c>
      <c r="M12" s="57">
        <f t="shared" si="3"/>
        <v>0</v>
      </c>
      <c r="N12" s="31">
        <v>3</v>
      </c>
      <c r="O12" s="31">
        <v>1</v>
      </c>
      <c r="P12" s="57">
        <f t="shared" si="4"/>
        <v>33.333333333333329</v>
      </c>
      <c r="Q12" s="31">
        <v>200</v>
      </c>
      <c r="R12" s="46">
        <v>166</v>
      </c>
      <c r="S12" s="57">
        <f t="shared" si="5"/>
        <v>83</v>
      </c>
      <c r="T12" s="31">
        <v>557</v>
      </c>
      <c r="U12" s="46">
        <v>563</v>
      </c>
      <c r="V12" s="57">
        <f t="shared" si="6"/>
        <v>101.07719928186714</v>
      </c>
      <c r="W12" s="31">
        <v>189</v>
      </c>
      <c r="X12" s="46">
        <v>210</v>
      </c>
      <c r="Y12" s="57">
        <f t="shared" si="7"/>
        <v>111.11111111111111</v>
      </c>
      <c r="Z12" s="31">
        <v>177</v>
      </c>
      <c r="AA12" s="46">
        <v>193</v>
      </c>
      <c r="AB12" s="57">
        <f t="shared" si="8"/>
        <v>109.03954802259888</v>
      </c>
      <c r="AC12" s="29"/>
      <c r="AD12" s="32"/>
    </row>
    <row r="13" spans="1:32" s="33" customFormat="1" ht="18" customHeight="1" x14ac:dyDescent="0.25">
      <c r="A13" s="52" t="s">
        <v>34</v>
      </c>
      <c r="B13" s="31">
        <v>775</v>
      </c>
      <c r="C13" s="31">
        <v>789</v>
      </c>
      <c r="D13" s="57">
        <f t="shared" si="0"/>
        <v>101.80645161290323</v>
      </c>
      <c r="E13" s="31">
        <v>253</v>
      </c>
      <c r="F13" s="31">
        <v>323</v>
      </c>
      <c r="G13" s="57">
        <f t="shared" si="1"/>
        <v>127.66798418972331</v>
      </c>
      <c r="H13" s="31">
        <v>81</v>
      </c>
      <c r="I13" s="31">
        <v>51</v>
      </c>
      <c r="J13" s="57">
        <f t="shared" si="2"/>
        <v>62.962962962962962</v>
      </c>
      <c r="K13" s="31">
        <v>6</v>
      </c>
      <c r="L13" s="31">
        <v>6</v>
      </c>
      <c r="M13" s="57">
        <f t="shared" si="3"/>
        <v>100</v>
      </c>
      <c r="N13" s="31">
        <v>5</v>
      </c>
      <c r="O13" s="31">
        <v>3</v>
      </c>
      <c r="P13" s="57">
        <f t="shared" si="4"/>
        <v>60</v>
      </c>
      <c r="Q13" s="31">
        <v>193</v>
      </c>
      <c r="R13" s="46">
        <v>210</v>
      </c>
      <c r="S13" s="57">
        <f t="shared" si="5"/>
        <v>108.80829015544042</v>
      </c>
      <c r="T13" s="31">
        <v>657</v>
      </c>
      <c r="U13" s="46">
        <v>702</v>
      </c>
      <c r="V13" s="57">
        <f t="shared" si="6"/>
        <v>106.84931506849315</v>
      </c>
      <c r="W13" s="31">
        <v>199</v>
      </c>
      <c r="X13" s="46">
        <v>270</v>
      </c>
      <c r="Y13" s="57">
        <f t="shared" si="7"/>
        <v>135.678391959799</v>
      </c>
      <c r="Z13" s="31">
        <v>164</v>
      </c>
      <c r="AA13" s="46">
        <v>196</v>
      </c>
      <c r="AB13" s="57">
        <f t="shared" si="8"/>
        <v>119.51219512195121</v>
      </c>
      <c r="AC13" s="29"/>
      <c r="AD13" s="32"/>
    </row>
    <row r="14" spans="1:32" s="33" customFormat="1" ht="18" customHeight="1" x14ac:dyDescent="0.25">
      <c r="A14" s="52" t="s">
        <v>35</v>
      </c>
      <c r="B14" s="31">
        <v>157</v>
      </c>
      <c r="C14" s="31">
        <v>254</v>
      </c>
      <c r="D14" s="57">
        <f t="shared" si="0"/>
        <v>161.78343949044586</v>
      </c>
      <c r="E14" s="31">
        <v>72</v>
      </c>
      <c r="F14" s="31">
        <v>158</v>
      </c>
      <c r="G14" s="57">
        <f t="shared" si="1"/>
        <v>219.44444444444446</v>
      </c>
      <c r="H14" s="31">
        <v>10</v>
      </c>
      <c r="I14" s="31">
        <v>3</v>
      </c>
      <c r="J14" s="57">
        <f t="shared" si="2"/>
        <v>30</v>
      </c>
      <c r="K14" s="31">
        <v>1</v>
      </c>
      <c r="L14" s="31">
        <v>0</v>
      </c>
      <c r="M14" s="57">
        <f t="shared" si="3"/>
        <v>0</v>
      </c>
      <c r="N14" s="31">
        <v>0</v>
      </c>
      <c r="O14" s="31">
        <v>0</v>
      </c>
      <c r="P14" s="57">
        <f t="shared" si="4"/>
        <v>0</v>
      </c>
      <c r="Q14" s="31">
        <v>56</v>
      </c>
      <c r="R14" s="46">
        <v>96</v>
      </c>
      <c r="S14" s="57">
        <f t="shared" si="5"/>
        <v>171.42857142857142</v>
      </c>
      <c r="T14" s="31">
        <v>137</v>
      </c>
      <c r="U14" s="46">
        <v>233</v>
      </c>
      <c r="V14" s="57">
        <f t="shared" si="6"/>
        <v>170.07299270072994</v>
      </c>
      <c r="W14" s="31">
        <v>56</v>
      </c>
      <c r="X14" s="46">
        <v>138</v>
      </c>
      <c r="Y14" s="57">
        <f t="shared" si="7"/>
        <v>246.42857142857144</v>
      </c>
      <c r="Z14" s="31">
        <v>46</v>
      </c>
      <c r="AA14" s="46">
        <v>113</v>
      </c>
      <c r="AB14" s="57">
        <f t="shared" si="8"/>
        <v>245.65217391304347</v>
      </c>
      <c r="AC14" s="29"/>
      <c r="AD14" s="32"/>
    </row>
    <row r="15" spans="1:32" s="33" customFormat="1" ht="18" customHeight="1" x14ac:dyDescent="0.25">
      <c r="A15" s="52" t="s">
        <v>36</v>
      </c>
      <c r="B15" s="31">
        <v>936</v>
      </c>
      <c r="C15" s="31">
        <v>906</v>
      </c>
      <c r="D15" s="57">
        <f t="shared" si="0"/>
        <v>96.794871794871796</v>
      </c>
      <c r="E15" s="31">
        <v>345</v>
      </c>
      <c r="F15" s="31">
        <v>317</v>
      </c>
      <c r="G15" s="57">
        <f t="shared" si="1"/>
        <v>91.884057971014485</v>
      </c>
      <c r="H15" s="31">
        <v>41</v>
      </c>
      <c r="I15" s="31">
        <v>24</v>
      </c>
      <c r="J15" s="57">
        <f t="shared" si="2"/>
        <v>58.536585365853654</v>
      </c>
      <c r="K15" s="31">
        <v>4</v>
      </c>
      <c r="L15" s="31">
        <v>11</v>
      </c>
      <c r="M15" s="57">
        <f t="shared" si="3"/>
        <v>275</v>
      </c>
      <c r="N15" s="31">
        <v>6</v>
      </c>
      <c r="O15" s="31">
        <v>4</v>
      </c>
      <c r="P15" s="57">
        <f t="shared" si="4"/>
        <v>66.666666666666657</v>
      </c>
      <c r="Q15" s="31">
        <v>270</v>
      </c>
      <c r="R15" s="46">
        <v>214</v>
      </c>
      <c r="S15" s="57">
        <f t="shared" si="5"/>
        <v>79.259259259259267</v>
      </c>
      <c r="T15" s="31">
        <v>866</v>
      </c>
      <c r="U15" s="46">
        <v>836</v>
      </c>
      <c r="V15" s="57">
        <f t="shared" si="6"/>
        <v>96.535796766743658</v>
      </c>
      <c r="W15" s="31">
        <v>292</v>
      </c>
      <c r="X15" s="46">
        <v>250</v>
      </c>
      <c r="Y15" s="57">
        <f t="shared" si="7"/>
        <v>85.61643835616438</v>
      </c>
      <c r="Z15" s="31">
        <v>244</v>
      </c>
      <c r="AA15" s="46">
        <v>188</v>
      </c>
      <c r="AB15" s="57">
        <f t="shared" si="8"/>
        <v>77.049180327868854</v>
      </c>
      <c r="AC15" s="29"/>
      <c r="AD15" s="32"/>
    </row>
    <row r="16" spans="1:32" s="33" customFormat="1" ht="18" customHeight="1" x14ac:dyDescent="0.25">
      <c r="A16" s="52" t="s">
        <v>37</v>
      </c>
      <c r="B16" s="31">
        <v>582</v>
      </c>
      <c r="C16" s="31">
        <v>552</v>
      </c>
      <c r="D16" s="57">
        <f t="shared" si="0"/>
        <v>94.845360824742258</v>
      </c>
      <c r="E16" s="31">
        <v>194</v>
      </c>
      <c r="F16" s="31">
        <v>173</v>
      </c>
      <c r="G16" s="57">
        <f t="shared" si="1"/>
        <v>89.175257731958766</v>
      </c>
      <c r="H16" s="31">
        <v>30</v>
      </c>
      <c r="I16" s="31">
        <v>21</v>
      </c>
      <c r="J16" s="57">
        <f t="shared" si="2"/>
        <v>70</v>
      </c>
      <c r="K16" s="31">
        <v>8</v>
      </c>
      <c r="L16" s="31">
        <v>2</v>
      </c>
      <c r="M16" s="57">
        <f t="shared" si="3"/>
        <v>25</v>
      </c>
      <c r="N16" s="31">
        <v>8</v>
      </c>
      <c r="O16" s="31">
        <v>2</v>
      </c>
      <c r="P16" s="57">
        <f t="shared" si="4"/>
        <v>25</v>
      </c>
      <c r="Q16" s="31">
        <v>173</v>
      </c>
      <c r="R16" s="46">
        <v>146</v>
      </c>
      <c r="S16" s="57">
        <f t="shared" si="5"/>
        <v>84.393063583815035</v>
      </c>
      <c r="T16" s="31">
        <v>541</v>
      </c>
      <c r="U16" s="46">
        <v>511</v>
      </c>
      <c r="V16" s="57">
        <f t="shared" si="6"/>
        <v>94.454713493530491</v>
      </c>
      <c r="W16" s="31">
        <v>155</v>
      </c>
      <c r="X16" s="46">
        <v>132</v>
      </c>
      <c r="Y16" s="57">
        <f t="shared" si="7"/>
        <v>85.161290322580641</v>
      </c>
      <c r="Z16" s="31">
        <v>132</v>
      </c>
      <c r="AA16" s="46">
        <v>123</v>
      </c>
      <c r="AB16" s="57">
        <f t="shared" si="8"/>
        <v>93.181818181818173</v>
      </c>
      <c r="AC16" s="29"/>
      <c r="AD16" s="32"/>
    </row>
    <row r="17" spans="1:30" s="33" customFormat="1" ht="18" customHeight="1" x14ac:dyDescent="0.25">
      <c r="A17" s="52" t="s">
        <v>38</v>
      </c>
      <c r="B17" s="31">
        <v>465</v>
      </c>
      <c r="C17" s="31">
        <v>568</v>
      </c>
      <c r="D17" s="57">
        <f t="shared" si="0"/>
        <v>122.15053763440859</v>
      </c>
      <c r="E17" s="31">
        <v>235</v>
      </c>
      <c r="F17" s="31">
        <v>350</v>
      </c>
      <c r="G17" s="57">
        <f t="shared" si="1"/>
        <v>148.93617021276594</v>
      </c>
      <c r="H17" s="31">
        <v>46</v>
      </c>
      <c r="I17" s="31">
        <v>42</v>
      </c>
      <c r="J17" s="57">
        <f t="shared" si="2"/>
        <v>91.304347826086953</v>
      </c>
      <c r="K17" s="31">
        <v>3</v>
      </c>
      <c r="L17" s="31">
        <v>0</v>
      </c>
      <c r="M17" s="57">
        <f t="shared" si="3"/>
        <v>0</v>
      </c>
      <c r="N17" s="31">
        <v>1</v>
      </c>
      <c r="O17" s="31">
        <v>0</v>
      </c>
      <c r="P17" s="57">
        <f t="shared" si="4"/>
        <v>0</v>
      </c>
      <c r="Q17" s="31">
        <v>191</v>
      </c>
      <c r="R17" s="46">
        <v>196</v>
      </c>
      <c r="S17" s="57">
        <f t="shared" si="5"/>
        <v>102.61780104712042</v>
      </c>
      <c r="T17" s="31">
        <v>385</v>
      </c>
      <c r="U17" s="46">
        <v>456</v>
      </c>
      <c r="V17" s="57">
        <f t="shared" si="6"/>
        <v>118.44155844155844</v>
      </c>
      <c r="W17" s="31">
        <v>188</v>
      </c>
      <c r="X17" s="46">
        <v>267</v>
      </c>
      <c r="Y17" s="57">
        <f t="shared" si="7"/>
        <v>142.02127659574469</v>
      </c>
      <c r="Z17" s="31">
        <v>158</v>
      </c>
      <c r="AA17" s="46">
        <v>232</v>
      </c>
      <c r="AB17" s="57">
        <f t="shared" si="8"/>
        <v>146.8354430379747</v>
      </c>
      <c r="AC17" s="29"/>
      <c r="AD17" s="32"/>
    </row>
    <row r="18" spans="1:30" s="33" customFormat="1" ht="18" customHeight="1" x14ac:dyDescent="0.25">
      <c r="A18" s="52" t="s">
        <v>39</v>
      </c>
      <c r="B18" s="31">
        <v>655</v>
      </c>
      <c r="C18" s="31">
        <v>720</v>
      </c>
      <c r="D18" s="57">
        <f t="shared" si="0"/>
        <v>109.92366412213741</v>
      </c>
      <c r="E18" s="31">
        <v>256</v>
      </c>
      <c r="F18" s="31">
        <v>330</v>
      </c>
      <c r="G18" s="57">
        <f t="shared" si="1"/>
        <v>128.90625</v>
      </c>
      <c r="H18" s="31">
        <v>34</v>
      </c>
      <c r="I18" s="31">
        <v>23</v>
      </c>
      <c r="J18" s="57">
        <f t="shared" si="2"/>
        <v>67.64705882352942</v>
      </c>
      <c r="K18" s="31">
        <v>4</v>
      </c>
      <c r="L18" s="31">
        <v>0</v>
      </c>
      <c r="M18" s="57">
        <f t="shared" si="3"/>
        <v>0</v>
      </c>
      <c r="N18" s="31">
        <v>3</v>
      </c>
      <c r="O18" s="31">
        <v>2</v>
      </c>
      <c r="P18" s="57">
        <f t="shared" si="4"/>
        <v>66.666666666666657</v>
      </c>
      <c r="Q18" s="31">
        <v>246</v>
      </c>
      <c r="R18" s="46">
        <v>213</v>
      </c>
      <c r="S18" s="57">
        <f t="shared" si="5"/>
        <v>86.58536585365853</v>
      </c>
      <c r="T18" s="31">
        <v>589</v>
      </c>
      <c r="U18" s="46">
        <v>668</v>
      </c>
      <c r="V18" s="57">
        <f t="shared" si="6"/>
        <v>113.4125636672326</v>
      </c>
      <c r="W18" s="31">
        <v>199</v>
      </c>
      <c r="X18" s="46">
        <v>281</v>
      </c>
      <c r="Y18" s="57">
        <f t="shared" si="7"/>
        <v>141.20603015075378</v>
      </c>
      <c r="Z18" s="31">
        <v>155</v>
      </c>
      <c r="AA18" s="46">
        <v>200</v>
      </c>
      <c r="AB18" s="57">
        <f t="shared" si="8"/>
        <v>129.03225806451613</v>
      </c>
      <c r="AC18" s="29"/>
      <c r="AD18" s="32"/>
    </row>
    <row r="19" spans="1:30" s="33" customFormat="1" ht="18" customHeight="1" x14ac:dyDescent="0.25">
      <c r="A19" s="52" t="s">
        <v>40</v>
      </c>
      <c r="B19" s="31">
        <v>1430</v>
      </c>
      <c r="C19" s="31">
        <v>1555</v>
      </c>
      <c r="D19" s="57">
        <f t="shared" si="0"/>
        <v>108.74125874125875</v>
      </c>
      <c r="E19" s="31">
        <v>402</v>
      </c>
      <c r="F19" s="31">
        <v>545</v>
      </c>
      <c r="G19" s="57">
        <f t="shared" si="1"/>
        <v>135.5721393034826</v>
      </c>
      <c r="H19" s="31">
        <v>48</v>
      </c>
      <c r="I19" s="31">
        <v>40</v>
      </c>
      <c r="J19" s="57">
        <f t="shared" si="2"/>
        <v>83.333333333333343</v>
      </c>
      <c r="K19" s="31">
        <v>7</v>
      </c>
      <c r="L19" s="31">
        <v>0</v>
      </c>
      <c r="M19" s="57">
        <f t="shared" si="3"/>
        <v>0</v>
      </c>
      <c r="N19" s="31">
        <v>13</v>
      </c>
      <c r="O19" s="31">
        <v>1</v>
      </c>
      <c r="P19" s="57">
        <f t="shared" si="4"/>
        <v>7.6923076923076925</v>
      </c>
      <c r="Q19" s="31">
        <v>364</v>
      </c>
      <c r="R19" s="46">
        <v>433</v>
      </c>
      <c r="S19" s="57">
        <f t="shared" si="5"/>
        <v>118.95604395604396</v>
      </c>
      <c r="T19" s="31">
        <v>1343</v>
      </c>
      <c r="U19" s="46">
        <v>1353</v>
      </c>
      <c r="V19" s="57">
        <f t="shared" si="6"/>
        <v>100.7446016381236</v>
      </c>
      <c r="W19" s="31">
        <v>349</v>
      </c>
      <c r="X19" s="46">
        <v>449</v>
      </c>
      <c r="Y19" s="57">
        <f t="shared" si="7"/>
        <v>128.65329512893985</v>
      </c>
      <c r="Z19" s="31">
        <v>325</v>
      </c>
      <c r="AA19" s="46">
        <v>411</v>
      </c>
      <c r="AB19" s="57">
        <f t="shared" si="8"/>
        <v>126.46153846153847</v>
      </c>
      <c r="AC19" s="29"/>
      <c r="AD19" s="32"/>
    </row>
    <row r="20" spans="1:30" s="33" customFormat="1" ht="18" customHeight="1" x14ac:dyDescent="0.25">
      <c r="A20" s="52" t="s">
        <v>41</v>
      </c>
      <c r="B20" s="31">
        <v>348</v>
      </c>
      <c r="C20" s="31">
        <v>465</v>
      </c>
      <c r="D20" s="57">
        <f t="shared" si="0"/>
        <v>133.62068965517241</v>
      </c>
      <c r="E20" s="31">
        <v>170</v>
      </c>
      <c r="F20" s="31">
        <v>214</v>
      </c>
      <c r="G20" s="57">
        <f t="shared" si="1"/>
        <v>125.88235294117646</v>
      </c>
      <c r="H20" s="31">
        <v>47</v>
      </c>
      <c r="I20" s="31">
        <v>74</v>
      </c>
      <c r="J20" s="57">
        <f t="shared" si="2"/>
        <v>157.44680851063831</v>
      </c>
      <c r="K20" s="31">
        <v>14</v>
      </c>
      <c r="L20" s="31">
        <v>6</v>
      </c>
      <c r="M20" s="57">
        <f t="shared" si="3"/>
        <v>42.857142857142854</v>
      </c>
      <c r="N20" s="31">
        <v>5</v>
      </c>
      <c r="O20" s="31">
        <v>0</v>
      </c>
      <c r="P20" s="57">
        <f t="shared" si="4"/>
        <v>0</v>
      </c>
      <c r="Q20" s="31">
        <v>162</v>
      </c>
      <c r="R20" s="46">
        <v>126</v>
      </c>
      <c r="S20" s="57">
        <f t="shared" si="5"/>
        <v>77.777777777777786</v>
      </c>
      <c r="T20" s="31">
        <v>279</v>
      </c>
      <c r="U20" s="46">
        <v>377</v>
      </c>
      <c r="V20" s="57">
        <f t="shared" si="6"/>
        <v>135.12544802867384</v>
      </c>
      <c r="W20" s="31">
        <v>117</v>
      </c>
      <c r="X20" s="46">
        <v>132</v>
      </c>
      <c r="Y20" s="57">
        <f t="shared" si="7"/>
        <v>112.82051282051282</v>
      </c>
      <c r="Z20" s="31">
        <v>89</v>
      </c>
      <c r="AA20" s="46">
        <v>112</v>
      </c>
      <c r="AB20" s="57">
        <f t="shared" si="8"/>
        <v>125.84269662921348</v>
      </c>
      <c r="AC20" s="29"/>
      <c r="AD20" s="32"/>
    </row>
    <row r="21" spans="1:30" s="33" customFormat="1" ht="18" customHeight="1" x14ac:dyDescent="0.25">
      <c r="A21" s="52" t="s">
        <v>42</v>
      </c>
      <c r="B21" s="31">
        <v>445</v>
      </c>
      <c r="C21" s="31">
        <v>476</v>
      </c>
      <c r="D21" s="57">
        <f t="shared" si="0"/>
        <v>106.96629213483146</v>
      </c>
      <c r="E21" s="31">
        <v>227</v>
      </c>
      <c r="F21" s="31">
        <v>224</v>
      </c>
      <c r="G21" s="57">
        <f t="shared" si="1"/>
        <v>98.678414096916299</v>
      </c>
      <c r="H21" s="31">
        <v>28</v>
      </c>
      <c r="I21" s="31">
        <v>25</v>
      </c>
      <c r="J21" s="57">
        <f t="shared" si="2"/>
        <v>89.285714285714292</v>
      </c>
      <c r="K21" s="31">
        <v>2</v>
      </c>
      <c r="L21" s="31">
        <v>0</v>
      </c>
      <c r="M21" s="57">
        <f t="shared" si="3"/>
        <v>0</v>
      </c>
      <c r="N21" s="31">
        <v>3</v>
      </c>
      <c r="O21" s="31">
        <v>0</v>
      </c>
      <c r="P21" s="57">
        <f t="shared" si="4"/>
        <v>0</v>
      </c>
      <c r="Q21" s="31">
        <v>152</v>
      </c>
      <c r="R21" s="46">
        <v>111</v>
      </c>
      <c r="S21" s="57">
        <f t="shared" si="5"/>
        <v>73.026315789473685</v>
      </c>
      <c r="T21" s="31">
        <v>383</v>
      </c>
      <c r="U21" s="46">
        <v>394</v>
      </c>
      <c r="V21" s="57">
        <f t="shared" si="6"/>
        <v>102.87206266318537</v>
      </c>
      <c r="W21" s="31">
        <v>182</v>
      </c>
      <c r="X21" s="46">
        <v>152</v>
      </c>
      <c r="Y21" s="57">
        <f t="shared" si="7"/>
        <v>83.516483516483518</v>
      </c>
      <c r="Z21" s="31">
        <v>141</v>
      </c>
      <c r="AA21" s="46">
        <v>137</v>
      </c>
      <c r="AB21" s="57">
        <f t="shared" si="8"/>
        <v>97.163120567375884</v>
      </c>
      <c r="AC21" s="29"/>
      <c r="AD21" s="32"/>
    </row>
    <row r="22" spans="1:30" s="33" customFormat="1" ht="18" customHeight="1" x14ac:dyDescent="0.25">
      <c r="A22" s="52" t="s">
        <v>43</v>
      </c>
      <c r="B22" s="31">
        <v>283</v>
      </c>
      <c r="C22" s="31">
        <v>292</v>
      </c>
      <c r="D22" s="57">
        <f t="shared" si="0"/>
        <v>103.18021201413427</v>
      </c>
      <c r="E22" s="31">
        <v>247</v>
      </c>
      <c r="F22" s="31">
        <v>286</v>
      </c>
      <c r="G22" s="57">
        <f t="shared" si="1"/>
        <v>115.78947368421053</v>
      </c>
      <c r="H22" s="31">
        <v>30</v>
      </c>
      <c r="I22" s="31">
        <v>20</v>
      </c>
      <c r="J22" s="57">
        <f t="shared" si="2"/>
        <v>66.666666666666657</v>
      </c>
      <c r="K22" s="31">
        <v>2</v>
      </c>
      <c r="L22" s="31">
        <v>1</v>
      </c>
      <c r="M22" s="57">
        <f t="shared" si="3"/>
        <v>50</v>
      </c>
      <c r="N22" s="31">
        <v>6</v>
      </c>
      <c r="O22" s="31">
        <v>0</v>
      </c>
      <c r="P22" s="57">
        <f t="shared" si="4"/>
        <v>0</v>
      </c>
      <c r="Q22" s="31">
        <v>241</v>
      </c>
      <c r="R22" s="46">
        <v>282</v>
      </c>
      <c r="S22" s="57">
        <f t="shared" si="5"/>
        <v>117.01244813278009</v>
      </c>
      <c r="T22" s="31">
        <v>195</v>
      </c>
      <c r="U22" s="46">
        <v>239</v>
      </c>
      <c r="V22" s="57">
        <f t="shared" si="6"/>
        <v>122.56410256410257</v>
      </c>
      <c r="W22" s="31">
        <v>186</v>
      </c>
      <c r="X22" s="46">
        <v>236</v>
      </c>
      <c r="Y22" s="57">
        <f t="shared" si="7"/>
        <v>126.88172043010752</v>
      </c>
      <c r="Z22" s="31">
        <v>143</v>
      </c>
      <c r="AA22" s="46">
        <v>189</v>
      </c>
      <c r="AB22" s="57">
        <f t="shared" si="8"/>
        <v>132.16783216783216</v>
      </c>
      <c r="AC22" s="29"/>
      <c r="AD22" s="32"/>
    </row>
    <row r="23" spans="1:30" s="33" customFormat="1" ht="18" customHeight="1" x14ac:dyDescent="0.25">
      <c r="A23" s="52" t="s">
        <v>44</v>
      </c>
      <c r="B23" s="31">
        <v>470</v>
      </c>
      <c r="C23" s="31">
        <v>492</v>
      </c>
      <c r="D23" s="57">
        <f t="shared" si="0"/>
        <v>104.68085106382978</v>
      </c>
      <c r="E23" s="31">
        <v>229</v>
      </c>
      <c r="F23" s="31">
        <v>261</v>
      </c>
      <c r="G23" s="57">
        <f t="shared" si="1"/>
        <v>113.97379912663756</v>
      </c>
      <c r="H23" s="31">
        <v>22</v>
      </c>
      <c r="I23" s="31">
        <v>15</v>
      </c>
      <c r="J23" s="57">
        <f t="shared" si="2"/>
        <v>68.181818181818173</v>
      </c>
      <c r="K23" s="31">
        <v>4</v>
      </c>
      <c r="L23" s="31">
        <v>1</v>
      </c>
      <c r="M23" s="57">
        <f t="shared" si="3"/>
        <v>25</v>
      </c>
      <c r="N23" s="31">
        <v>0</v>
      </c>
      <c r="O23" s="31">
        <v>0</v>
      </c>
      <c r="P23" s="57">
        <f t="shared" si="4"/>
        <v>0</v>
      </c>
      <c r="Q23" s="31">
        <v>166</v>
      </c>
      <c r="R23" s="46">
        <v>90</v>
      </c>
      <c r="S23" s="57">
        <f t="shared" si="5"/>
        <v>54.216867469879517</v>
      </c>
      <c r="T23" s="31">
        <v>420</v>
      </c>
      <c r="U23" s="46">
        <v>454</v>
      </c>
      <c r="V23" s="57">
        <f t="shared" si="6"/>
        <v>108.09523809523809</v>
      </c>
      <c r="W23" s="31">
        <v>182</v>
      </c>
      <c r="X23" s="46">
        <v>225</v>
      </c>
      <c r="Y23" s="57">
        <f t="shared" si="7"/>
        <v>123.62637362637363</v>
      </c>
      <c r="Z23" s="31">
        <v>125</v>
      </c>
      <c r="AA23" s="46">
        <v>172</v>
      </c>
      <c r="AB23" s="57">
        <f t="shared" si="8"/>
        <v>137.6</v>
      </c>
      <c r="AC23" s="29"/>
      <c r="AD23" s="32"/>
    </row>
    <row r="24" spans="1:30" s="33" customFormat="1" ht="18" customHeight="1" x14ac:dyDescent="0.25">
      <c r="A24" s="52" t="s">
        <v>45</v>
      </c>
      <c r="B24" s="31">
        <v>474</v>
      </c>
      <c r="C24" s="31">
        <v>446</v>
      </c>
      <c r="D24" s="57">
        <f t="shared" si="0"/>
        <v>94.092827004219416</v>
      </c>
      <c r="E24" s="31">
        <v>206</v>
      </c>
      <c r="F24" s="31">
        <v>211</v>
      </c>
      <c r="G24" s="57">
        <f t="shared" si="1"/>
        <v>102.42718446601941</v>
      </c>
      <c r="H24" s="31">
        <v>23</v>
      </c>
      <c r="I24" s="31">
        <v>13</v>
      </c>
      <c r="J24" s="57">
        <f t="shared" si="2"/>
        <v>56.521739130434781</v>
      </c>
      <c r="K24" s="31">
        <v>0</v>
      </c>
      <c r="L24" s="31">
        <v>0</v>
      </c>
      <c r="M24" s="57">
        <f t="shared" si="3"/>
        <v>0</v>
      </c>
      <c r="N24" s="31">
        <v>2</v>
      </c>
      <c r="O24" s="31">
        <v>0</v>
      </c>
      <c r="P24" s="57">
        <f t="shared" si="4"/>
        <v>0</v>
      </c>
      <c r="Q24" s="31">
        <v>174</v>
      </c>
      <c r="R24" s="46">
        <v>73</v>
      </c>
      <c r="S24" s="57">
        <f t="shared" si="5"/>
        <v>41.954022988505749</v>
      </c>
      <c r="T24" s="31">
        <v>425</v>
      </c>
      <c r="U24" s="46">
        <v>409</v>
      </c>
      <c r="V24" s="57">
        <f t="shared" si="6"/>
        <v>96.235294117647058</v>
      </c>
      <c r="W24" s="31">
        <v>171</v>
      </c>
      <c r="X24" s="46">
        <v>179</v>
      </c>
      <c r="Y24" s="57">
        <f t="shared" si="7"/>
        <v>104.67836257309942</v>
      </c>
      <c r="Z24" s="31">
        <v>153</v>
      </c>
      <c r="AA24" s="46">
        <v>138</v>
      </c>
      <c r="AB24" s="57">
        <f t="shared" si="8"/>
        <v>90.196078431372555</v>
      </c>
      <c r="AC24" s="29"/>
      <c r="AD24" s="32"/>
    </row>
    <row r="25" spans="1:30" s="33" customFormat="1" ht="18" customHeight="1" x14ac:dyDescent="0.25">
      <c r="A25" s="53" t="s">
        <v>46</v>
      </c>
      <c r="B25" s="31">
        <v>643</v>
      </c>
      <c r="C25" s="31">
        <v>836</v>
      </c>
      <c r="D25" s="57">
        <f t="shared" si="0"/>
        <v>130.01555209953344</v>
      </c>
      <c r="E25" s="31">
        <v>272</v>
      </c>
      <c r="F25" s="31">
        <v>425</v>
      </c>
      <c r="G25" s="57">
        <f t="shared" si="1"/>
        <v>156.25</v>
      </c>
      <c r="H25" s="31">
        <v>46</v>
      </c>
      <c r="I25" s="31">
        <v>26</v>
      </c>
      <c r="J25" s="57">
        <f t="shared" si="2"/>
        <v>56.521739130434781</v>
      </c>
      <c r="K25" s="31">
        <v>8</v>
      </c>
      <c r="L25" s="31">
        <v>4</v>
      </c>
      <c r="M25" s="57">
        <f t="shared" si="3"/>
        <v>50</v>
      </c>
      <c r="N25" s="31">
        <v>1</v>
      </c>
      <c r="O25" s="31">
        <v>2</v>
      </c>
      <c r="P25" s="57">
        <f t="shared" si="4"/>
        <v>200</v>
      </c>
      <c r="Q25" s="31">
        <v>262</v>
      </c>
      <c r="R25" s="46">
        <v>338</v>
      </c>
      <c r="S25" s="57">
        <f t="shared" si="5"/>
        <v>129.00763358778627</v>
      </c>
      <c r="T25" s="31">
        <v>556</v>
      </c>
      <c r="U25" s="46">
        <v>737</v>
      </c>
      <c r="V25" s="57">
        <f t="shared" si="6"/>
        <v>132.55395683453236</v>
      </c>
      <c r="W25" s="31">
        <v>218</v>
      </c>
      <c r="X25" s="46">
        <v>336</v>
      </c>
      <c r="Y25" s="57">
        <f t="shared" si="7"/>
        <v>154.12844036697248</v>
      </c>
      <c r="Z25" s="31">
        <v>182</v>
      </c>
      <c r="AA25" s="46">
        <v>276</v>
      </c>
      <c r="AB25" s="57">
        <f t="shared" si="8"/>
        <v>151.64835164835165</v>
      </c>
      <c r="AC25" s="29"/>
      <c r="AD25" s="32"/>
    </row>
    <row r="26" spans="1:30" s="33" customFormat="1" ht="18" customHeight="1" x14ac:dyDescent="0.25">
      <c r="A26" s="52" t="s">
        <v>47</v>
      </c>
      <c r="B26" s="31">
        <v>9587</v>
      </c>
      <c r="C26" s="31">
        <v>10163</v>
      </c>
      <c r="D26" s="57">
        <f t="shared" si="0"/>
        <v>106.00813601752373</v>
      </c>
      <c r="E26" s="31">
        <v>1500</v>
      </c>
      <c r="F26" s="31">
        <v>2818</v>
      </c>
      <c r="G26" s="57">
        <f t="shared" si="1"/>
        <v>187.86666666666667</v>
      </c>
      <c r="H26" s="31">
        <v>646</v>
      </c>
      <c r="I26" s="31">
        <v>185</v>
      </c>
      <c r="J26" s="57">
        <f t="shared" si="2"/>
        <v>28.637770897832816</v>
      </c>
      <c r="K26" s="31">
        <v>46</v>
      </c>
      <c r="L26" s="31">
        <v>15</v>
      </c>
      <c r="M26" s="57">
        <f t="shared" si="3"/>
        <v>32.608695652173914</v>
      </c>
      <c r="N26" s="31">
        <v>67</v>
      </c>
      <c r="O26" s="31">
        <v>7</v>
      </c>
      <c r="P26" s="57">
        <f t="shared" si="4"/>
        <v>10.44776119402985</v>
      </c>
      <c r="Q26" s="31">
        <v>1049</v>
      </c>
      <c r="R26" s="46">
        <v>1115</v>
      </c>
      <c r="S26" s="57">
        <f t="shared" si="5"/>
        <v>106.29170638703526</v>
      </c>
      <c r="T26" s="31">
        <v>9108</v>
      </c>
      <c r="U26" s="46">
        <v>9000</v>
      </c>
      <c r="V26" s="57">
        <f t="shared" si="6"/>
        <v>98.814229249011859</v>
      </c>
      <c r="W26" s="31">
        <v>1186</v>
      </c>
      <c r="X26" s="46">
        <v>2223</v>
      </c>
      <c r="Y26" s="57">
        <f t="shared" si="7"/>
        <v>187.43676222596966</v>
      </c>
      <c r="Z26" s="31">
        <v>947</v>
      </c>
      <c r="AA26" s="46">
        <v>1779</v>
      </c>
      <c r="AB26" s="57">
        <f t="shared" si="8"/>
        <v>187.85638859556494</v>
      </c>
      <c r="AC26" s="29"/>
      <c r="AD26" s="32"/>
    </row>
    <row r="27" spans="1:30" s="33" customFormat="1" ht="18" customHeight="1" x14ac:dyDescent="0.25">
      <c r="A27" s="52" t="s">
        <v>48</v>
      </c>
      <c r="B27" s="31">
        <v>3391</v>
      </c>
      <c r="C27" s="31">
        <v>3482</v>
      </c>
      <c r="D27" s="57">
        <f t="shared" si="0"/>
        <v>102.68357416691241</v>
      </c>
      <c r="E27" s="31">
        <v>659</v>
      </c>
      <c r="F27" s="31">
        <v>853</v>
      </c>
      <c r="G27" s="57">
        <f t="shared" si="1"/>
        <v>129.43854324734446</v>
      </c>
      <c r="H27" s="31">
        <v>178</v>
      </c>
      <c r="I27" s="31">
        <v>83</v>
      </c>
      <c r="J27" s="57">
        <f t="shared" si="2"/>
        <v>46.629213483146067</v>
      </c>
      <c r="K27" s="31">
        <v>27</v>
      </c>
      <c r="L27" s="31">
        <v>29</v>
      </c>
      <c r="M27" s="57">
        <f t="shared" si="3"/>
        <v>107.40740740740742</v>
      </c>
      <c r="N27" s="31">
        <v>27</v>
      </c>
      <c r="O27" s="31">
        <v>20</v>
      </c>
      <c r="P27" s="57">
        <f t="shared" si="4"/>
        <v>74.074074074074076</v>
      </c>
      <c r="Q27" s="31">
        <v>619</v>
      </c>
      <c r="R27" s="46">
        <v>798</v>
      </c>
      <c r="S27" s="57">
        <f t="shared" si="5"/>
        <v>128.91760904684978</v>
      </c>
      <c r="T27" s="31">
        <v>3087</v>
      </c>
      <c r="U27" s="46">
        <v>3247</v>
      </c>
      <c r="V27" s="57">
        <f t="shared" si="6"/>
        <v>105.18302559118887</v>
      </c>
      <c r="W27" s="31">
        <v>488</v>
      </c>
      <c r="X27" s="46">
        <v>658</v>
      </c>
      <c r="Y27" s="57">
        <f t="shared" si="7"/>
        <v>134.8360655737705</v>
      </c>
      <c r="Z27" s="31">
        <v>425</v>
      </c>
      <c r="AA27" s="46">
        <v>581</v>
      </c>
      <c r="AB27" s="57">
        <f t="shared" si="8"/>
        <v>136.70588235294116</v>
      </c>
      <c r="AC27" s="29"/>
      <c r="AD27" s="32"/>
    </row>
    <row r="28" spans="1:30" s="33" customFormat="1" ht="18" customHeight="1" x14ac:dyDescent="0.25">
      <c r="A28" s="54" t="s">
        <v>49</v>
      </c>
      <c r="B28" s="31">
        <v>2669</v>
      </c>
      <c r="C28" s="31">
        <v>2687</v>
      </c>
      <c r="D28" s="57">
        <f t="shared" si="0"/>
        <v>100.67440989134506</v>
      </c>
      <c r="E28" s="31">
        <v>700</v>
      </c>
      <c r="F28" s="31">
        <v>802</v>
      </c>
      <c r="G28" s="57">
        <f t="shared" si="1"/>
        <v>114.57142857142857</v>
      </c>
      <c r="H28" s="31">
        <v>215</v>
      </c>
      <c r="I28" s="31">
        <v>193</v>
      </c>
      <c r="J28" s="57">
        <f t="shared" si="2"/>
        <v>89.767441860465112</v>
      </c>
      <c r="K28" s="31">
        <v>9</v>
      </c>
      <c r="L28" s="31">
        <v>10</v>
      </c>
      <c r="M28" s="57">
        <f t="shared" si="3"/>
        <v>111.11111111111111</v>
      </c>
      <c r="N28" s="31">
        <v>2</v>
      </c>
      <c r="O28" s="31">
        <v>1</v>
      </c>
      <c r="P28" s="57">
        <f t="shared" si="4"/>
        <v>50</v>
      </c>
      <c r="Q28" s="31">
        <v>681</v>
      </c>
      <c r="R28" s="46">
        <v>776</v>
      </c>
      <c r="S28" s="57">
        <f t="shared" si="5"/>
        <v>113.95007342143906</v>
      </c>
      <c r="T28" s="31">
        <v>2380</v>
      </c>
      <c r="U28" s="46">
        <v>2363</v>
      </c>
      <c r="V28" s="57">
        <f t="shared" si="6"/>
        <v>99.285714285714292</v>
      </c>
      <c r="W28" s="31">
        <v>579</v>
      </c>
      <c r="X28" s="46">
        <v>596</v>
      </c>
      <c r="Y28" s="57">
        <f t="shared" si="7"/>
        <v>102.93609671848014</v>
      </c>
      <c r="Z28" s="31">
        <v>520</v>
      </c>
      <c r="AA28" s="46">
        <v>519</v>
      </c>
      <c r="AB28" s="57">
        <f t="shared" si="8"/>
        <v>99.807692307692307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X1:Y1"/>
    <mergeCell ref="AA4:AA5"/>
    <mergeCell ref="J4:J5"/>
    <mergeCell ref="K4:K5"/>
    <mergeCell ref="L4:L5"/>
    <mergeCell ref="Z4:Z5"/>
    <mergeCell ref="X2:Y2"/>
    <mergeCell ref="Z2:AA2"/>
    <mergeCell ref="N3:P3"/>
    <mergeCell ref="Z3:AB3"/>
    <mergeCell ref="AB4:AB5"/>
    <mergeCell ref="X4:X5"/>
    <mergeCell ref="Y4:Y5"/>
    <mergeCell ref="B1:N1"/>
    <mergeCell ref="T4:T5"/>
    <mergeCell ref="U4:U5"/>
    <mergeCell ref="Q3:S3"/>
    <mergeCell ref="I4:I5"/>
    <mergeCell ref="T3:V3"/>
    <mergeCell ref="W3:Y3"/>
    <mergeCell ref="G4:G5"/>
    <mergeCell ref="V4:V5"/>
    <mergeCell ref="W4:W5"/>
    <mergeCell ref="N4:N5"/>
    <mergeCell ref="O4:O5"/>
    <mergeCell ref="P4:P5"/>
    <mergeCell ref="Q4:Q5"/>
    <mergeCell ref="R4:R5"/>
    <mergeCell ref="S4:S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M4:M5"/>
    <mergeCell ref="H4:H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N7" activePane="bottomRight" state="frozen"/>
      <selection activeCell="E12" sqref="E12"/>
      <selection pane="topRight" activeCell="E12" sqref="E12"/>
      <selection pane="bottomLeft" activeCell="E12" sqref="E12"/>
      <selection pane="bottomRight" activeCell="AA8" sqref="AA8"/>
    </sheetView>
  </sheetViews>
  <sheetFormatPr defaultRowHeight="14.25" x14ac:dyDescent="0.2"/>
  <cols>
    <col min="1" max="1" width="29.140625" style="37" customWidth="1"/>
    <col min="2" max="2" width="11" style="37" customWidth="1"/>
    <col min="3" max="3" width="9.85546875" style="37" customWidth="1"/>
    <col min="4" max="4" width="8.28515625" style="37" customWidth="1"/>
    <col min="5" max="5" width="10.5703125" style="37" customWidth="1"/>
    <col min="6" max="6" width="11.28515625" style="37" customWidth="1"/>
    <col min="7" max="7" width="7.42578125" style="37" customWidth="1"/>
    <col min="8" max="8" width="10.85546875" style="37" customWidth="1"/>
    <col min="9" max="9" width="9.5703125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10" style="37" customWidth="1"/>
    <col min="15" max="15" width="9.140625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54.75" customHeight="1" x14ac:dyDescent="0.35">
      <c r="B1" s="102" t="s">
        <v>73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13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27</v>
      </c>
      <c r="D4" s="86" t="s">
        <v>2</v>
      </c>
      <c r="E4" s="85" t="s">
        <v>15</v>
      </c>
      <c r="F4" s="85" t="s">
        <v>27</v>
      </c>
      <c r="G4" s="86" t="s">
        <v>2</v>
      </c>
      <c r="H4" s="85" t="s">
        <v>15</v>
      </c>
      <c r="I4" s="85" t="s">
        <v>27</v>
      </c>
      <c r="J4" s="86" t="s">
        <v>2</v>
      </c>
      <c r="K4" s="85" t="s">
        <v>15</v>
      </c>
      <c r="L4" s="85" t="s">
        <v>27</v>
      </c>
      <c r="M4" s="86" t="s">
        <v>2</v>
      </c>
      <c r="N4" s="85" t="s">
        <v>15</v>
      </c>
      <c r="O4" s="85" t="s">
        <v>27</v>
      </c>
      <c r="P4" s="86" t="s">
        <v>2</v>
      </c>
      <c r="Q4" s="85" t="s">
        <v>15</v>
      </c>
      <c r="R4" s="85" t="s">
        <v>27</v>
      </c>
      <c r="S4" s="86" t="s">
        <v>2</v>
      </c>
      <c r="T4" s="85" t="s">
        <v>15</v>
      </c>
      <c r="U4" s="85" t="s">
        <v>27</v>
      </c>
      <c r="V4" s="86" t="s">
        <v>2</v>
      </c>
      <c r="W4" s="85" t="s">
        <v>15</v>
      </c>
      <c r="X4" s="85" t="s">
        <v>27</v>
      </c>
      <c r="Y4" s="86" t="s">
        <v>2</v>
      </c>
      <c r="Z4" s="85" t="s">
        <v>15</v>
      </c>
      <c r="AA4" s="85" t="s">
        <v>27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28</v>
      </c>
      <c r="B7" s="28">
        <f>SUM(B8:B28)</f>
        <v>30554</v>
      </c>
      <c r="C7" s="28">
        <f>SUM(C8:C28)</f>
        <v>29161</v>
      </c>
      <c r="D7" s="56">
        <f>IF(B7=0,0,C7/B7)*100</f>
        <v>95.440858807357472</v>
      </c>
      <c r="E7" s="28">
        <f>SUM(E8:E28)</f>
        <v>7465</v>
      </c>
      <c r="F7" s="28">
        <f>SUM(F8:F28)</f>
        <v>7657</v>
      </c>
      <c r="G7" s="56">
        <f>IF(E7=0,0,F7/E7)*100</f>
        <v>102.57200267916946</v>
      </c>
      <c r="H7" s="28">
        <f>SUM(H8:H28)</f>
        <v>1943</v>
      </c>
      <c r="I7" s="28">
        <f>SUM(I8:I28)</f>
        <v>914</v>
      </c>
      <c r="J7" s="56">
        <f>IF(H7=0,0,I7/H7)*100</f>
        <v>47.040658775090066</v>
      </c>
      <c r="K7" s="28">
        <f>SUM(K8:K28)</f>
        <v>545</v>
      </c>
      <c r="L7" s="28">
        <f>SUM(L8:L28)</f>
        <v>318</v>
      </c>
      <c r="M7" s="56">
        <f>IF(K7=0,0,L7/K7)*100</f>
        <v>58.348623853211009</v>
      </c>
      <c r="N7" s="28">
        <f>SUM(N8:N28)</f>
        <v>311</v>
      </c>
      <c r="O7" s="28">
        <f>SUM(O8:O28)</f>
        <v>135</v>
      </c>
      <c r="P7" s="56">
        <f>IF(N7=0,0,O7/N7)*100</f>
        <v>43.40836012861736</v>
      </c>
      <c r="Q7" s="28">
        <f>SUM(Q8:Q28)</f>
        <v>6582</v>
      </c>
      <c r="R7" s="28">
        <f>SUM(R8:R28)</f>
        <v>5204</v>
      </c>
      <c r="S7" s="56">
        <f>IF(Q7=0,0,R7/Q7)*100</f>
        <v>79.064114250987544</v>
      </c>
      <c r="T7" s="28">
        <f>SUM(T8:T28)</f>
        <v>28144</v>
      </c>
      <c r="U7" s="28">
        <f>SUM(U8:U28)</f>
        <v>26841</v>
      </c>
      <c r="V7" s="56">
        <f>IF(T7=0,0,U7/T7)*100</f>
        <v>95.370238772029552</v>
      </c>
      <c r="W7" s="28">
        <f>SUM(W8:W28)</f>
        <v>5961</v>
      </c>
      <c r="X7" s="28">
        <f>SUM(X8:X28)</f>
        <v>6222</v>
      </c>
      <c r="Y7" s="56">
        <f>IF(W7=0,0,X7/W7)*100</f>
        <v>104.37845998993458</v>
      </c>
      <c r="Z7" s="28">
        <f>SUM(Z8:Z28)</f>
        <v>5340</v>
      </c>
      <c r="AA7" s="28">
        <f>SUM(AA8:AA28)</f>
        <v>5485</v>
      </c>
      <c r="AB7" s="56">
        <f>IF(Z7=0,0,AA7/Z7)*100</f>
        <v>102.71535580524345</v>
      </c>
      <c r="AC7" s="29"/>
      <c r="AF7" s="33"/>
    </row>
    <row r="8" spans="1:32" s="33" customFormat="1" ht="18" customHeight="1" x14ac:dyDescent="0.25">
      <c r="A8" s="51" t="s">
        <v>29</v>
      </c>
      <c r="B8" s="31">
        <v>1849</v>
      </c>
      <c r="C8" s="31">
        <f>[5]Послуги!$B8-'12'!C8</f>
        <v>1729</v>
      </c>
      <c r="D8" s="57">
        <f t="shared" ref="D8:D28" si="0">IF(B8=0,0,C8/B8)*100</f>
        <v>93.510005408328823</v>
      </c>
      <c r="E8" s="31">
        <v>530</v>
      </c>
      <c r="F8" s="31">
        <f>[5]Послуги!$C8-'12'!F8</f>
        <v>545</v>
      </c>
      <c r="G8" s="57">
        <f t="shared" ref="G8:G28" si="1">IF(E8=0,0,F8/E8)*100</f>
        <v>102.8301886792453</v>
      </c>
      <c r="H8" s="31">
        <v>142</v>
      </c>
      <c r="I8" s="31">
        <f>[5]Послуги!$D8-'12'!I8</f>
        <v>59</v>
      </c>
      <c r="J8" s="57">
        <f t="shared" ref="J8:J28" si="2">IF(H8=0,0,I8/H8)*100</f>
        <v>41.549295774647888</v>
      </c>
      <c r="K8" s="31">
        <v>42</v>
      </c>
      <c r="L8" s="31">
        <f>[5]Послуги!$E8-'12'!L8</f>
        <v>62</v>
      </c>
      <c r="M8" s="57">
        <f t="shared" ref="M8:M28" si="3">IF(K8=0,0,L8/K8)*100</f>
        <v>147.61904761904762</v>
      </c>
      <c r="N8" s="31">
        <v>33</v>
      </c>
      <c r="O8" s="31">
        <f>[5]Послуги!$F8-'12'!O8</f>
        <v>6</v>
      </c>
      <c r="P8" s="57">
        <f t="shared" ref="P8:P28" si="4">IF(N8=0,0,O8/N8)*100</f>
        <v>18.181818181818183</v>
      </c>
      <c r="Q8" s="31">
        <v>511</v>
      </c>
      <c r="R8" s="46">
        <f>[5]Послуги!$G8-'12'!R8</f>
        <v>485</v>
      </c>
      <c r="S8" s="57">
        <f t="shared" ref="S8:S28" si="5">IF(Q8=0,0,R8/Q8)*100</f>
        <v>94.911937377690805</v>
      </c>
      <c r="T8" s="31">
        <v>1665</v>
      </c>
      <c r="U8" s="46">
        <f>[5]Послуги!$H8-'12'!U8</f>
        <v>1616</v>
      </c>
      <c r="V8" s="57">
        <f t="shared" ref="V8:V28" si="6">IF(T8=0,0,U8/T8)*100</f>
        <v>97.057057057057065</v>
      </c>
      <c r="W8" s="31">
        <v>371</v>
      </c>
      <c r="X8" s="46">
        <f>[5]Послуги!$I8-'12'!X8</f>
        <v>432</v>
      </c>
      <c r="Y8" s="57">
        <f t="shared" ref="Y8:Y28" si="7">IF(W8=0,0,X8/W8)*100</f>
        <v>116.44204851752022</v>
      </c>
      <c r="Z8" s="31">
        <v>342</v>
      </c>
      <c r="AA8" s="46">
        <f>[5]Послуги!$J8-'12'!AA8</f>
        <v>414</v>
      </c>
      <c r="AB8" s="57">
        <f t="shared" ref="AB8:AB28" si="8">IF(Z8=0,0,AA8/Z8)*100</f>
        <v>121.05263157894737</v>
      </c>
      <c r="AC8" s="29"/>
      <c r="AD8" s="32"/>
    </row>
    <row r="9" spans="1:32" s="34" customFormat="1" ht="18" customHeight="1" x14ac:dyDescent="0.25">
      <c r="A9" s="52" t="s">
        <v>30</v>
      </c>
      <c r="B9" s="31">
        <v>1178</v>
      </c>
      <c r="C9" s="31">
        <f>[5]Послуги!$B9-'12'!C9</f>
        <v>1192</v>
      </c>
      <c r="D9" s="57">
        <f t="shared" si="0"/>
        <v>101.18845500848896</v>
      </c>
      <c r="E9" s="31">
        <v>188</v>
      </c>
      <c r="F9" s="31">
        <f>[5]Послуги!$C9-'12'!F9</f>
        <v>232</v>
      </c>
      <c r="G9" s="57">
        <f t="shared" si="1"/>
        <v>123.40425531914893</v>
      </c>
      <c r="H9" s="31">
        <v>69</v>
      </c>
      <c r="I9" s="31">
        <f>[5]Послуги!$D9-'12'!I9</f>
        <v>29</v>
      </c>
      <c r="J9" s="57">
        <f t="shared" si="2"/>
        <v>42.028985507246375</v>
      </c>
      <c r="K9" s="31">
        <v>4</v>
      </c>
      <c r="L9" s="31">
        <f>[5]Послуги!$E9-'12'!L9</f>
        <v>0</v>
      </c>
      <c r="M9" s="57">
        <f t="shared" si="3"/>
        <v>0</v>
      </c>
      <c r="N9" s="31">
        <v>9</v>
      </c>
      <c r="O9" s="31">
        <f>[5]Послуги!$F9-'12'!O9</f>
        <v>0</v>
      </c>
      <c r="P9" s="57">
        <f t="shared" si="4"/>
        <v>0</v>
      </c>
      <c r="Q9" s="31">
        <v>171</v>
      </c>
      <c r="R9" s="46">
        <f>[5]Послуги!$G9-'12'!R9</f>
        <v>136</v>
      </c>
      <c r="S9" s="57">
        <f t="shared" si="5"/>
        <v>79.532163742690059</v>
      </c>
      <c r="T9" s="31">
        <v>1113</v>
      </c>
      <c r="U9" s="46">
        <f>[5]Послуги!$H9-'12'!U9</f>
        <v>1148</v>
      </c>
      <c r="V9" s="57">
        <f t="shared" si="6"/>
        <v>103.14465408805032</v>
      </c>
      <c r="W9" s="31">
        <v>139</v>
      </c>
      <c r="X9" s="46">
        <f>[5]Послуги!$I9-'12'!X9</f>
        <v>198</v>
      </c>
      <c r="Y9" s="57">
        <f t="shared" si="7"/>
        <v>142.44604316546764</v>
      </c>
      <c r="Z9" s="31">
        <v>121</v>
      </c>
      <c r="AA9" s="46">
        <f>[5]Послуги!$J9-'12'!AA9</f>
        <v>183</v>
      </c>
      <c r="AB9" s="57">
        <f t="shared" si="8"/>
        <v>151.2396694214876</v>
      </c>
      <c r="AC9" s="29"/>
      <c r="AD9" s="32"/>
    </row>
    <row r="10" spans="1:32" s="33" customFormat="1" ht="18" customHeight="1" x14ac:dyDescent="0.25">
      <c r="A10" s="52" t="s">
        <v>31</v>
      </c>
      <c r="B10" s="31">
        <v>691</v>
      </c>
      <c r="C10" s="31">
        <f>[5]Послуги!$B10-'12'!C10</f>
        <v>579</v>
      </c>
      <c r="D10" s="57">
        <f t="shared" si="0"/>
        <v>83.791606367583213</v>
      </c>
      <c r="E10" s="31">
        <v>265</v>
      </c>
      <c r="F10" s="31">
        <f>[5]Послуги!$C10-'12'!F10</f>
        <v>185</v>
      </c>
      <c r="G10" s="57">
        <f t="shared" si="1"/>
        <v>69.811320754716974</v>
      </c>
      <c r="H10" s="31">
        <v>24</v>
      </c>
      <c r="I10" s="31">
        <f>[5]Послуги!$D10-'12'!I10</f>
        <v>16</v>
      </c>
      <c r="J10" s="57">
        <f t="shared" si="2"/>
        <v>66.666666666666657</v>
      </c>
      <c r="K10" s="31">
        <v>17</v>
      </c>
      <c r="L10" s="31">
        <f>[5]Послуги!$E10-'12'!L10</f>
        <v>1</v>
      </c>
      <c r="M10" s="57">
        <f t="shared" si="3"/>
        <v>5.8823529411764701</v>
      </c>
      <c r="N10" s="31">
        <v>13</v>
      </c>
      <c r="O10" s="31">
        <f>[5]Послуги!$F10-'12'!O10</f>
        <v>4</v>
      </c>
      <c r="P10" s="57">
        <f t="shared" si="4"/>
        <v>30.76923076923077</v>
      </c>
      <c r="Q10" s="31">
        <v>256</v>
      </c>
      <c r="R10" s="46">
        <f>[5]Послуги!$G10-'12'!R10</f>
        <v>159</v>
      </c>
      <c r="S10" s="57">
        <f t="shared" si="5"/>
        <v>62.109375</v>
      </c>
      <c r="T10" s="31">
        <v>629</v>
      </c>
      <c r="U10" s="46">
        <f>[5]Послуги!$H10-'12'!U10</f>
        <v>545</v>
      </c>
      <c r="V10" s="57">
        <f t="shared" si="6"/>
        <v>86.64546899841018</v>
      </c>
      <c r="W10" s="31">
        <v>216</v>
      </c>
      <c r="X10" s="46">
        <f>[5]Послуги!$I10-'12'!X10</f>
        <v>156</v>
      </c>
      <c r="Y10" s="57">
        <f t="shared" si="7"/>
        <v>72.222222222222214</v>
      </c>
      <c r="Z10" s="31">
        <v>188</v>
      </c>
      <c r="AA10" s="46">
        <f>[5]Послуги!$J10-'12'!AA10</f>
        <v>134</v>
      </c>
      <c r="AB10" s="57">
        <f t="shared" si="8"/>
        <v>71.276595744680847</v>
      </c>
      <c r="AC10" s="29"/>
      <c r="AD10" s="32"/>
    </row>
    <row r="11" spans="1:32" s="33" customFormat="1" ht="18" customHeight="1" x14ac:dyDescent="0.25">
      <c r="A11" s="52" t="s">
        <v>32</v>
      </c>
      <c r="B11" s="31">
        <v>875</v>
      </c>
      <c r="C11" s="31">
        <f>[5]Послуги!$B11-'12'!C11</f>
        <v>771</v>
      </c>
      <c r="D11" s="57">
        <f t="shared" si="0"/>
        <v>88.114285714285714</v>
      </c>
      <c r="E11" s="31">
        <v>355</v>
      </c>
      <c r="F11" s="31">
        <f>[5]Послуги!$C11-'12'!F11</f>
        <v>310</v>
      </c>
      <c r="G11" s="57">
        <f t="shared" si="1"/>
        <v>87.323943661971825</v>
      </c>
      <c r="H11" s="31">
        <v>71</v>
      </c>
      <c r="I11" s="31">
        <f>[5]Послуги!$D11-'12'!I11</f>
        <v>36</v>
      </c>
      <c r="J11" s="57">
        <f t="shared" si="2"/>
        <v>50.704225352112672</v>
      </c>
      <c r="K11" s="31">
        <v>12</v>
      </c>
      <c r="L11" s="31">
        <f>[5]Послуги!$E11-'12'!L11</f>
        <v>0</v>
      </c>
      <c r="M11" s="57">
        <f t="shared" si="3"/>
        <v>0</v>
      </c>
      <c r="N11" s="31">
        <v>7</v>
      </c>
      <c r="O11" s="31">
        <f>[5]Послуги!$F11-'12'!O11</f>
        <v>2</v>
      </c>
      <c r="P11" s="57">
        <f t="shared" si="4"/>
        <v>28.571428571428569</v>
      </c>
      <c r="Q11" s="31">
        <v>329</v>
      </c>
      <c r="R11" s="46">
        <f>[5]Послуги!$G11-'12'!R11</f>
        <v>239</v>
      </c>
      <c r="S11" s="57">
        <f t="shared" si="5"/>
        <v>72.644376899696056</v>
      </c>
      <c r="T11" s="31">
        <v>799</v>
      </c>
      <c r="U11" s="46">
        <f>[5]Послуги!$H11-'12'!U11</f>
        <v>689</v>
      </c>
      <c r="V11" s="57">
        <f t="shared" si="6"/>
        <v>86.232790988735914</v>
      </c>
      <c r="W11" s="31">
        <v>302</v>
      </c>
      <c r="X11" s="46">
        <f>[5]Послуги!$I11-'12'!X11</f>
        <v>243</v>
      </c>
      <c r="Y11" s="57">
        <f t="shared" si="7"/>
        <v>80.463576158940398</v>
      </c>
      <c r="Z11" s="31">
        <v>265</v>
      </c>
      <c r="AA11" s="46">
        <f>[5]Послуги!$J11-'12'!AA11</f>
        <v>207</v>
      </c>
      <c r="AB11" s="57">
        <f t="shared" si="8"/>
        <v>78.113207547169822</v>
      </c>
      <c r="AC11" s="29"/>
      <c r="AD11" s="32"/>
    </row>
    <row r="12" spans="1:32" s="33" customFormat="1" ht="18" customHeight="1" x14ac:dyDescent="0.25">
      <c r="A12" s="52" t="s">
        <v>33</v>
      </c>
      <c r="B12" s="31">
        <v>983</v>
      </c>
      <c r="C12" s="31">
        <f>[5]Послуги!$B12-'12'!C12</f>
        <v>888</v>
      </c>
      <c r="D12" s="57">
        <f t="shared" si="0"/>
        <v>90.335707019328581</v>
      </c>
      <c r="E12" s="31">
        <v>359</v>
      </c>
      <c r="F12" s="31">
        <f>[5]Послуги!$C12-'12'!F12</f>
        <v>331</v>
      </c>
      <c r="G12" s="57">
        <f t="shared" si="1"/>
        <v>92.200557103064057</v>
      </c>
      <c r="H12" s="31">
        <v>65</v>
      </c>
      <c r="I12" s="31">
        <f>[5]Послуги!$D12-'12'!I12</f>
        <v>18</v>
      </c>
      <c r="J12" s="57">
        <f t="shared" si="2"/>
        <v>27.692307692307693</v>
      </c>
      <c r="K12" s="31">
        <v>27</v>
      </c>
      <c r="L12" s="31">
        <f>[5]Послуги!$E12-'12'!L12</f>
        <v>21</v>
      </c>
      <c r="M12" s="57">
        <f t="shared" si="3"/>
        <v>77.777777777777786</v>
      </c>
      <c r="N12" s="31">
        <v>20</v>
      </c>
      <c r="O12" s="31">
        <f>[5]Послуги!$F12-'12'!O12</f>
        <v>4</v>
      </c>
      <c r="P12" s="57">
        <f t="shared" si="4"/>
        <v>20</v>
      </c>
      <c r="Q12" s="31">
        <v>327</v>
      </c>
      <c r="R12" s="46">
        <f>[5]Послуги!$G12-'12'!R12</f>
        <v>262</v>
      </c>
      <c r="S12" s="57">
        <f t="shared" si="5"/>
        <v>80.122324159021403</v>
      </c>
      <c r="T12" s="31">
        <v>897</v>
      </c>
      <c r="U12" s="46">
        <f>[5]Послуги!$H12-'12'!U12</f>
        <v>846</v>
      </c>
      <c r="V12" s="57">
        <f t="shared" si="6"/>
        <v>94.314381270903013</v>
      </c>
      <c r="W12" s="31">
        <v>311</v>
      </c>
      <c r="X12" s="46">
        <f>[5]Послуги!$I12-'12'!X12</f>
        <v>293</v>
      </c>
      <c r="Y12" s="57">
        <f t="shared" si="7"/>
        <v>94.212218649517681</v>
      </c>
      <c r="Z12" s="31">
        <v>296</v>
      </c>
      <c r="AA12" s="46">
        <f>[5]Послуги!$J12-'12'!AA12</f>
        <v>271</v>
      </c>
      <c r="AB12" s="57">
        <f t="shared" si="8"/>
        <v>91.554054054054063</v>
      </c>
      <c r="AC12" s="29"/>
      <c r="AD12" s="32"/>
    </row>
    <row r="13" spans="1:32" s="33" customFormat="1" ht="18" customHeight="1" x14ac:dyDescent="0.25">
      <c r="A13" s="52" t="s">
        <v>34</v>
      </c>
      <c r="B13" s="31">
        <v>863</v>
      </c>
      <c r="C13" s="31">
        <f>[5]Послуги!$B13-'12'!C13</f>
        <v>820</v>
      </c>
      <c r="D13" s="57">
        <f t="shared" si="0"/>
        <v>95.017381228273464</v>
      </c>
      <c r="E13" s="31">
        <v>262</v>
      </c>
      <c r="F13" s="31">
        <f>[5]Послуги!$C13-'12'!F13</f>
        <v>274</v>
      </c>
      <c r="G13" s="57">
        <f t="shared" si="1"/>
        <v>104.58015267175573</v>
      </c>
      <c r="H13" s="31">
        <v>94</v>
      </c>
      <c r="I13" s="31">
        <f>[5]Послуги!$D13-'12'!I13</f>
        <v>46</v>
      </c>
      <c r="J13" s="57">
        <f t="shared" si="2"/>
        <v>48.936170212765958</v>
      </c>
      <c r="K13" s="31">
        <v>3</v>
      </c>
      <c r="L13" s="31">
        <f>[5]Послуги!$E13-'12'!L13</f>
        <v>7</v>
      </c>
      <c r="M13" s="57">
        <f t="shared" si="3"/>
        <v>233.33333333333334</v>
      </c>
      <c r="N13" s="31">
        <v>2</v>
      </c>
      <c r="O13" s="31">
        <f>[5]Послуги!$F13-'12'!O13</f>
        <v>1</v>
      </c>
      <c r="P13" s="57">
        <f t="shared" si="4"/>
        <v>50</v>
      </c>
      <c r="Q13" s="31">
        <v>194</v>
      </c>
      <c r="R13" s="46">
        <f>[5]Послуги!$G13-'12'!R13</f>
        <v>189</v>
      </c>
      <c r="S13" s="57">
        <f t="shared" si="5"/>
        <v>97.422680412371136</v>
      </c>
      <c r="T13" s="31">
        <v>731</v>
      </c>
      <c r="U13" s="46">
        <f>[5]Послуги!$H13-'12'!U13</f>
        <v>755</v>
      </c>
      <c r="V13" s="57">
        <f t="shared" si="6"/>
        <v>103.28317373461013</v>
      </c>
      <c r="W13" s="31">
        <v>190</v>
      </c>
      <c r="X13" s="46">
        <f>[5]Послуги!$I13-'12'!X13</f>
        <v>231</v>
      </c>
      <c r="Y13" s="57">
        <f t="shared" si="7"/>
        <v>121.57894736842105</v>
      </c>
      <c r="Z13" s="31">
        <v>161</v>
      </c>
      <c r="AA13" s="46">
        <f>[5]Послуги!$J13-'12'!AA13</f>
        <v>183</v>
      </c>
      <c r="AB13" s="57">
        <f t="shared" si="8"/>
        <v>113.66459627329193</v>
      </c>
      <c r="AC13" s="29"/>
      <c r="AD13" s="32"/>
    </row>
    <row r="14" spans="1:32" s="33" customFormat="1" ht="18" customHeight="1" x14ac:dyDescent="0.25">
      <c r="A14" s="52" t="s">
        <v>35</v>
      </c>
      <c r="B14" s="31">
        <v>241</v>
      </c>
      <c r="C14" s="31">
        <f>[5]Послуги!$B14-'12'!C14</f>
        <v>233</v>
      </c>
      <c r="D14" s="57">
        <f t="shared" si="0"/>
        <v>96.680497925311201</v>
      </c>
      <c r="E14" s="31">
        <v>159</v>
      </c>
      <c r="F14" s="31">
        <f>[5]Послуги!$C14-'12'!F14</f>
        <v>150</v>
      </c>
      <c r="G14" s="57">
        <f t="shared" si="1"/>
        <v>94.339622641509436</v>
      </c>
      <c r="H14" s="31">
        <v>13</v>
      </c>
      <c r="I14" s="31">
        <f>[5]Послуги!$D14-'12'!I14</f>
        <v>6</v>
      </c>
      <c r="J14" s="57">
        <f t="shared" si="2"/>
        <v>46.153846153846153</v>
      </c>
      <c r="K14" s="31">
        <v>29</v>
      </c>
      <c r="L14" s="31">
        <f>[5]Послуги!$E14-'12'!L14</f>
        <v>18</v>
      </c>
      <c r="M14" s="57">
        <f t="shared" si="3"/>
        <v>62.068965517241381</v>
      </c>
      <c r="N14" s="31">
        <v>13</v>
      </c>
      <c r="O14" s="31">
        <f>[5]Послуги!$F14-'12'!O14</f>
        <v>6</v>
      </c>
      <c r="P14" s="57">
        <f t="shared" si="4"/>
        <v>46.153846153846153</v>
      </c>
      <c r="Q14" s="31">
        <v>140</v>
      </c>
      <c r="R14" s="46">
        <f>[5]Послуги!$G14-'12'!R14</f>
        <v>107</v>
      </c>
      <c r="S14" s="57">
        <f t="shared" si="5"/>
        <v>76.428571428571416</v>
      </c>
      <c r="T14" s="31">
        <v>217</v>
      </c>
      <c r="U14" s="46">
        <f>[5]Послуги!$H14-'12'!U14</f>
        <v>215</v>
      </c>
      <c r="V14" s="57">
        <f t="shared" si="6"/>
        <v>99.078341013824883</v>
      </c>
      <c r="W14" s="31">
        <v>143</v>
      </c>
      <c r="X14" s="46">
        <f>[5]Послуги!$I14-'12'!X14</f>
        <v>132</v>
      </c>
      <c r="Y14" s="57">
        <f t="shared" si="7"/>
        <v>92.307692307692307</v>
      </c>
      <c r="Z14" s="31">
        <v>142</v>
      </c>
      <c r="AA14" s="46">
        <f>[5]Послуги!$J14-'12'!AA14</f>
        <v>119</v>
      </c>
      <c r="AB14" s="57">
        <f t="shared" si="8"/>
        <v>83.802816901408448</v>
      </c>
      <c r="AC14" s="29"/>
      <c r="AD14" s="32"/>
    </row>
    <row r="15" spans="1:32" s="33" customFormat="1" ht="18" customHeight="1" x14ac:dyDescent="0.25">
      <c r="A15" s="52" t="s">
        <v>36</v>
      </c>
      <c r="B15" s="31">
        <v>922</v>
      </c>
      <c r="C15" s="31">
        <f>[5]Послуги!$B15-'12'!C15</f>
        <v>897</v>
      </c>
      <c r="D15" s="57">
        <f t="shared" si="0"/>
        <v>97.288503253796094</v>
      </c>
      <c r="E15" s="31">
        <v>300</v>
      </c>
      <c r="F15" s="31">
        <f>[5]Послуги!$C15-'12'!F15</f>
        <v>191</v>
      </c>
      <c r="G15" s="57">
        <f t="shared" si="1"/>
        <v>63.666666666666671</v>
      </c>
      <c r="H15" s="31">
        <v>50</v>
      </c>
      <c r="I15" s="31">
        <f>[5]Послуги!$D15-'12'!I15</f>
        <v>36</v>
      </c>
      <c r="J15" s="57">
        <f t="shared" si="2"/>
        <v>72</v>
      </c>
      <c r="K15" s="31">
        <v>14</v>
      </c>
      <c r="L15" s="31">
        <f>[5]Послуги!$E15-'12'!L15</f>
        <v>11</v>
      </c>
      <c r="M15" s="57">
        <f t="shared" si="3"/>
        <v>78.571428571428569</v>
      </c>
      <c r="N15" s="31">
        <v>1</v>
      </c>
      <c r="O15" s="31">
        <f>[5]Послуги!$F15-'12'!O15</f>
        <v>2</v>
      </c>
      <c r="P15" s="57">
        <f t="shared" si="4"/>
        <v>200</v>
      </c>
      <c r="Q15" s="31">
        <v>229</v>
      </c>
      <c r="R15" s="46">
        <f>[5]Послуги!$G15-'12'!R15</f>
        <v>126</v>
      </c>
      <c r="S15" s="57">
        <f t="shared" si="5"/>
        <v>55.021834061135365</v>
      </c>
      <c r="T15" s="31">
        <v>849</v>
      </c>
      <c r="U15" s="46">
        <f>[5]Послуги!$H15-'12'!U15</f>
        <v>842</v>
      </c>
      <c r="V15" s="57">
        <f t="shared" si="6"/>
        <v>99.175500588928159</v>
      </c>
      <c r="W15" s="31">
        <v>240</v>
      </c>
      <c r="X15" s="46">
        <f>[5]Послуги!$I15-'12'!X15</f>
        <v>140</v>
      </c>
      <c r="Y15" s="57">
        <f t="shared" si="7"/>
        <v>58.333333333333336</v>
      </c>
      <c r="Z15" s="31">
        <v>223</v>
      </c>
      <c r="AA15" s="46">
        <f>[5]Послуги!$J15-'12'!AA15</f>
        <v>118</v>
      </c>
      <c r="AB15" s="57">
        <f t="shared" si="8"/>
        <v>52.914798206278022</v>
      </c>
      <c r="AC15" s="29"/>
      <c r="AD15" s="32"/>
    </row>
    <row r="16" spans="1:32" s="33" customFormat="1" ht="18" customHeight="1" x14ac:dyDescent="0.25">
      <c r="A16" s="52" t="s">
        <v>37</v>
      </c>
      <c r="B16" s="31">
        <v>713</v>
      </c>
      <c r="C16" s="31">
        <f>[5]Послуги!$B16-'12'!C16</f>
        <v>657</v>
      </c>
      <c r="D16" s="57">
        <f t="shared" si="0"/>
        <v>92.145862552594664</v>
      </c>
      <c r="E16" s="31">
        <v>228</v>
      </c>
      <c r="F16" s="31">
        <f>[5]Послуги!$C16-'12'!F16</f>
        <v>179</v>
      </c>
      <c r="G16" s="57">
        <f t="shared" si="1"/>
        <v>78.508771929824562</v>
      </c>
      <c r="H16" s="31">
        <v>37</v>
      </c>
      <c r="I16" s="31">
        <f>[5]Послуги!$D16-'12'!I16</f>
        <v>13</v>
      </c>
      <c r="J16" s="57">
        <f t="shared" si="2"/>
        <v>35.135135135135137</v>
      </c>
      <c r="K16" s="31">
        <v>27</v>
      </c>
      <c r="L16" s="31">
        <f>[5]Послуги!$E16-'12'!L16</f>
        <v>20</v>
      </c>
      <c r="M16" s="57">
        <f t="shared" si="3"/>
        <v>74.074074074074076</v>
      </c>
      <c r="N16" s="31">
        <v>19</v>
      </c>
      <c r="O16" s="31">
        <f>[5]Послуги!$F16-'12'!O16</f>
        <v>6</v>
      </c>
      <c r="P16" s="57">
        <f t="shared" si="4"/>
        <v>31.578947368421051</v>
      </c>
      <c r="Q16" s="31">
        <v>211</v>
      </c>
      <c r="R16" s="46">
        <f>[5]Послуги!$G16-'12'!R16</f>
        <v>161</v>
      </c>
      <c r="S16" s="57">
        <f t="shared" si="5"/>
        <v>76.30331753554502</v>
      </c>
      <c r="T16" s="31">
        <v>670</v>
      </c>
      <c r="U16" s="46">
        <f>[5]Послуги!$H16-'12'!U16</f>
        <v>627</v>
      </c>
      <c r="V16" s="57">
        <f t="shared" si="6"/>
        <v>93.582089552238799</v>
      </c>
      <c r="W16" s="31">
        <v>186</v>
      </c>
      <c r="X16" s="46">
        <f>[5]Послуги!$I16-'12'!X16</f>
        <v>149</v>
      </c>
      <c r="Y16" s="57">
        <f t="shared" si="7"/>
        <v>80.107526881720432</v>
      </c>
      <c r="Z16" s="31">
        <v>172</v>
      </c>
      <c r="AA16" s="46">
        <f>[5]Послуги!$J16-'12'!AA16</f>
        <v>142</v>
      </c>
      <c r="AB16" s="57">
        <f t="shared" si="8"/>
        <v>82.558139534883722</v>
      </c>
      <c r="AC16" s="29"/>
      <c r="AD16" s="32"/>
    </row>
    <row r="17" spans="1:30" s="33" customFormat="1" ht="18" customHeight="1" x14ac:dyDescent="0.25">
      <c r="A17" s="52" t="s">
        <v>38</v>
      </c>
      <c r="B17" s="31">
        <v>597</v>
      </c>
      <c r="C17" s="31">
        <f>[5]Послуги!$B17-'12'!C17</f>
        <v>617</v>
      </c>
      <c r="D17" s="57">
        <f t="shared" si="0"/>
        <v>103.35008375209381</v>
      </c>
      <c r="E17" s="31">
        <v>303</v>
      </c>
      <c r="F17" s="31">
        <f>[5]Послуги!$C17-'12'!F17</f>
        <v>319</v>
      </c>
      <c r="G17" s="57">
        <f t="shared" si="1"/>
        <v>105.28052805280528</v>
      </c>
      <c r="H17" s="31">
        <v>62</v>
      </c>
      <c r="I17" s="31">
        <f>[5]Послуги!$D17-'12'!I17</f>
        <v>44</v>
      </c>
      <c r="J17" s="57">
        <f t="shared" si="2"/>
        <v>70.967741935483872</v>
      </c>
      <c r="K17" s="31">
        <v>50</v>
      </c>
      <c r="L17" s="31">
        <f>[5]Послуги!$E17-'12'!L17</f>
        <v>37</v>
      </c>
      <c r="M17" s="57">
        <f t="shared" si="3"/>
        <v>74</v>
      </c>
      <c r="N17" s="31">
        <v>10</v>
      </c>
      <c r="O17" s="31">
        <f>[5]Послуги!$F17-'12'!O17</f>
        <v>2</v>
      </c>
      <c r="P17" s="57">
        <f t="shared" si="4"/>
        <v>20</v>
      </c>
      <c r="Q17" s="31">
        <v>252</v>
      </c>
      <c r="R17" s="46">
        <f>[5]Послуги!$G17-'12'!R17</f>
        <v>202</v>
      </c>
      <c r="S17" s="57">
        <f t="shared" si="5"/>
        <v>80.158730158730165</v>
      </c>
      <c r="T17" s="31">
        <v>514</v>
      </c>
      <c r="U17" s="46">
        <f>[5]Послуги!$H17-'12'!U17</f>
        <v>526</v>
      </c>
      <c r="V17" s="57">
        <f t="shared" si="6"/>
        <v>102.33463035019454</v>
      </c>
      <c r="W17" s="31">
        <v>252</v>
      </c>
      <c r="X17" s="46">
        <f>[5]Послуги!$I17-'12'!X17</f>
        <v>261</v>
      </c>
      <c r="Y17" s="57">
        <f t="shared" si="7"/>
        <v>103.57142857142858</v>
      </c>
      <c r="Z17" s="31">
        <v>240</v>
      </c>
      <c r="AA17" s="46">
        <f>[5]Послуги!$J17-'12'!AA17</f>
        <v>246</v>
      </c>
      <c r="AB17" s="57">
        <f t="shared" si="8"/>
        <v>102.49999999999999</v>
      </c>
      <c r="AC17" s="29"/>
      <c r="AD17" s="32"/>
    </row>
    <row r="18" spans="1:30" s="33" customFormat="1" ht="18" customHeight="1" x14ac:dyDescent="0.25">
      <c r="A18" s="52" t="s">
        <v>39</v>
      </c>
      <c r="B18" s="31">
        <v>851</v>
      </c>
      <c r="C18" s="31">
        <f>[5]Послуги!$B18-'12'!C18</f>
        <v>785</v>
      </c>
      <c r="D18" s="57">
        <f t="shared" si="0"/>
        <v>92.24441833137486</v>
      </c>
      <c r="E18" s="31">
        <v>249</v>
      </c>
      <c r="F18" s="31">
        <f>[5]Послуги!$C18-'12'!F18</f>
        <v>233</v>
      </c>
      <c r="G18" s="57">
        <f t="shared" si="1"/>
        <v>93.574297188755011</v>
      </c>
      <c r="H18" s="31">
        <v>47</v>
      </c>
      <c r="I18" s="31">
        <f>[5]Послуги!$D18-'12'!I18</f>
        <v>34</v>
      </c>
      <c r="J18" s="57">
        <f t="shared" si="2"/>
        <v>72.340425531914903</v>
      </c>
      <c r="K18" s="31">
        <v>0</v>
      </c>
      <c r="L18" s="31">
        <f>[5]Послуги!$E18-'12'!L18</f>
        <v>0</v>
      </c>
      <c r="M18" s="57">
        <f t="shared" si="3"/>
        <v>0</v>
      </c>
      <c r="N18" s="31">
        <v>0</v>
      </c>
      <c r="O18" s="31">
        <f>[5]Послуги!$F18-'12'!O18</f>
        <v>0</v>
      </c>
      <c r="P18" s="57">
        <f t="shared" si="4"/>
        <v>0</v>
      </c>
      <c r="Q18" s="31">
        <v>243</v>
      </c>
      <c r="R18" s="46">
        <f>[5]Послуги!$G18-'12'!R18</f>
        <v>150</v>
      </c>
      <c r="S18" s="57">
        <f t="shared" si="5"/>
        <v>61.728395061728392</v>
      </c>
      <c r="T18" s="31">
        <v>786</v>
      </c>
      <c r="U18" s="46">
        <f>[5]Послуги!$H18-'12'!U18</f>
        <v>739</v>
      </c>
      <c r="V18" s="57">
        <f t="shared" si="6"/>
        <v>94.020356234096695</v>
      </c>
      <c r="W18" s="31">
        <v>198</v>
      </c>
      <c r="X18" s="46">
        <f>[5]Послуги!$I18-'12'!X18</f>
        <v>187</v>
      </c>
      <c r="Y18" s="57">
        <f t="shared" si="7"/>
        <v>94.444444444444443</v>
      </c>
      <c r="Z18" s="31">
        <v>168</v>
      </c>
      <c r="AA18" s="46">
        <f>[5]Послуги!$J18-'12'!AA18</f>
        <v>164</v>
      </c>
      <c r="AB18" s="57">
        <f t="shared" si="8"/>
        <v>97.61904761904762</v>
      </c>
      <c r="AC18" s="29"/>
      <c r="AD18" s="32"/>
    </row>
    <row r="19" spans="1:30" s="33" customFormat="1" ht="18" customHeight="1" x14ac:dyDescent="0.25">
      <c r="A19" s="52" t="s">
        <v>40</v>
      </c>
      <c r="B19" s="31">
        <v>1662</v>
      </c>
      <c r="C19" s="31">
        <f>[5]Послуги!$B19-'12'!C19</f>
        <v>1718</v>
      </c>
      <c r="D19" s="57">
        <f t="shared" si="0"/>
        <v>103.36943441636583</v>
      </c>
      <c r="E19" s="31">
        <v>476</v>
      </c>
      <c r="F19" s="31">
        <f>[5]Послуги!$C19-'12'!F19</f>
        <v>618</v>
      </c>
      <c r="G19" s="57">
        <f t="shared" si="1"/>
        <v>129.83193277310926</v>
      </c>
      <c r="H19" s="31">
        <v>125</v>
      </c>
      <c r="I19" s="31">
        <f>[5]Послуги!$D19-'12'!I19</f>
        <v>59</v>
      </c>
      <c r="J19" s="57">
        <f t="shared" si="2"/>
        <v>47.199999999999996</v>
      </c>
      <c r="K19" s="31">
        <v>58</v>
      </c>
      <c r="L19" s="31">
        <f>[5]Послуги!$E19-'12'!L19</f>
        <v>20</v>
      </c>
      <c r="M19" s="57">
        <f t="shared" si="3"/>
        <v>34.482758620689658</v>
      </c>
      <c r="N19" s="31">
        <v>36</v>
      </c>
      <c r="O19" s="31">
        <f>[5]Послуги!$F19-'12'!O19</f>
        <v>29</v>
      </c>
      <c r="P19" s="57">
        <f t="shared" si="4"/>
        <v>80.555555555555557</v>
      </c>
      <c r="Q19" s="31">
        <v>447</v>
      </c>
      <c r="R19" s="46">
        <f>[5]Послуги!$G19-'12'!R19</f>
        <v>495</v>
      </c>
      <c r="S19" s="57">
        <f t="shared" si="5"/>
        <v>110.73825503355705</v>
      </c>
      <c r="T19" s="31">
        <v>1510</v>
      </c>
      <c r="U19" s="46">
        <f>[5]Послуги!$H19-'12'!U19</f>
        <v>1580</v>
      </c>
      <c r="V19" s="57">
        <f t="shared" si="6"/>
        <v>104.63576158940397</v>
      </c>
      <c r="W19" s="31">
        <v>374</v>
      </c>
      <c r="X19" s="46">
        <f>[5]Послуги!$I19-'12'!X19</f>
        <v>544</v>
      </c>
      <c r="Y19" s="57">
        <f t="shared" si="7"/>
        <v>145.45454545454547</v>
      </c>
      <c r="Z19" s="31">
        <v>354</v>
      </c>
      <c r="AA19" s="46">
        <f>[5]Послуги!$J19-'12'!AA19</f>
        <v>510</v>
      </c>
      <c r="AB19" s="57">
        <f t="shared" si="8"/>
        <v>144.06779661016949</v>
      </c>
      <c r="AC19" s="29"/>
      <c r="AD19" s="32"/>
    </row>
    <row r="20" spans="1:30" s="33" customFormat="1" ht="18" customHeight="1" x14ac:dyDescent="0.25">
      <c r="A20" s="52" t="s">
        <v>41</v>
      </c>
      <c r="B20" s="31">
        <v>417</v>
      </c>
      <c r="C20" s="31">
        <f>[5]Послуги!$B20-'12'!C20</f>
        <v>430</v>
      </c>
      <c r="D20" s="57">
        <f t="shared" si="0"/>
        <v>103.11750599520384</v>
      </c>
      <c r="E20" s="31">
        <v>161</v>
      </c>
      <c r="F20" s="31">
        <f>[5]Послуги!$C20-'12'!F20</f>
        <v>127</v>
      </c>
      <c r="G20" s="57">
        <f t="shared" si="1"/>
        <v>78.881987577639762</v>
      </c>
      <c r="H20" s="31">
        <v>53</v>
      </c>
      <c r="I20" s="31">
        <f>[5]Послуги!$D20-'12'!I20</f>
        <v>20</v>
      </c>
      <c r="J20" s="57">
        <f t="shared" si="2"/>
        <v>37.735849056603776</v>
      </c>
      <c r="K20" s="31">
        <v>8</v>
      </c>
      <c r="L20" s="31">
        <f>[5]Послуги!$E20-'12'!L20</f>
        <v>1</v>
      </c>
      <c r="M20" s="57">
        <f t="shared" si="3"/>
        <v>12.5</v>
      </c>
      <c r="N20" s="31">
        <v>3</v>
      </c>
      <c r="O20" s="31">
        <f>[5]Послуги!$F20-'12'!O20</f>
        <v>6</v>
      </c>
      <c r="P20" s="57">
        <f t="shared" si="4"/>
        <v>200</v>
      </c>
      <c r="Q20" s="31">
        <v>158</v>
      </c>
      <c r="R20" s="46">
        <f>[5]Послуги!$G20-'12'!R20</f>
        <v>56</v>
      </c>
      <c r="S20" s="57">
        <f t="shared" si="5"/>
        <v>35.443037974683541</v>
      </c>
      <c r="T20" s="31">
        <v>347</v>
      </c>
      <c r="U20" s="46">
        <f>[5]Послуги!$H20-'12'!U20</f>
        <v>394</v>
      </c>
      <c r="V20" s="57">
        <f t="shared" si="6"/>
        <v>113.54466858789624</v>
      </c>
      <c r="W20" s="31">
        <v>116</v>
      </c>
      <c r="X20" s="46">
        <f>[5]Послуги!$I20-'12'!X20</f>
        <v>97</v>
      </c>
      <c r="Y20" s="57">
        <f t="shared" si="7"/>
        <v>83.620689655172413</v>
      </c>
      <c r="Z20" s="31">
        <v>97</v>
      </c>
      <c r="AA20" s="46">
        <f>[5]Послуги!$J20-'12'!AA20</f>
        <v>87</v>
      </c>
      <c r="AB20" s="57">
        <f t="shared" si="8"/>
        <v>89.690721649484544</v>
      </c>
      <c r="AC20" s="29"/>
      <c r="AD20" s="32"/>
    </row>
    <row r="21" spans="1:30" s="33" customFormat="1" ht="18" customHeight="1" x14ac:dyDescent="0.25">
      <c r="A21" s="52" t="s">
        <v>42</v>
      </c>
      <c r="B21" s="31">
        <v>565</v>
      </c>
      <c r="C21" s="31">
        <f>[5]Послуги!$B21-'12'!C21</f>
        <v>503</v>
      </c>
      <c r="D21" s="57">
        <f t="shared" si="0"/>
        <v>89.026548672566378</v>
      </c>
      <c r="E21" s="31">
        <v>254</v>
      </c>
      <c r="F21" s="31">
        <f>[5]Послуги!$C21-'12'!F21</f>
        <v>220</v>
      </c>
      <c r="G21" s="57">
        <f t="shared" si="1"/>
        <v>86.614173228346459</v>
      </c>
      <c r="H21" s="31">
        <v>39</v>
      </c>
      <c r="I21" s="31">
        <f>[5]Послуги!$D21-'12'!I21</f>
        <v>38</v>
      </c>
      <c r="J21" s="57">
        <f t="shared" si="2"/>
        <v>97.435897435897431</v>
      </c>
      <c r="K21" s="31">
        <v>10</v>
      </c>
      <c r="L21" s="31">
        <f>[5]Послуги!$E21-'12'!L21</f>
        <v>0</v>
      </c>
      <c r="M21" s="57">
        <f t="shared" si="3"/>
        <v>0</v>
      </c>
      <c r="N21" s="31">
        <v>27</v>
      </c>
      <c r="O21" s="31">
        <f>[5]Послуги!$F21-'12'!O21</f>
        <v>11</v>
      </c>
      <c r="P21" s="57">
        <f t="shared" si="4"/>
        <v>40.74074074074074</v>
      </c>
      <c r="Q21" s="31">
        <v>192</v>
      </c>
      <c r="R21" s="46">
        <f>[5]Послуги!$G21-'12'!R21</f>
        <v>142</v>
      </c>
      <c r="S21" s="57">
        <f t="shared" si="5"/>
        <v>73.958333333333343</v>
      </c>
      <c r="T21" s="31">
        <v>480</v>
      </c>
      <c r="U21" s="46">
        <f>[5]Послуги!$H21-'12'!U21</f>
        <v>438</v>
      </c>
      <c r="V21" s="57">
        <f t="shared" si="6"/>
        <v>91.25</v>
      </c>
      <c r="W21" s="31">
        <v>185</v>
      </c>
      <c r="X21" s="46">
        <f>[5]Послуги!$I21-'12'!X21</f>
        <v>165</v>
      </c>
      <c r="Y21" s="57">
        <f t="shared" si="7"/>
        <v>89.189189189189193</v>
      </c>
      <c r="Z21" s="31">
        <v>158</v>
      </c>
      <c r="AA21" s="46">
        <f>[5]Послуги!$J21-'12'!AA21</f>
        <v>152</v>
      </c>
      <c r="AB21" s="57">
        <f t="shared" si="8"/>
        <v>96.202531645569621</v>
      </c>
      <c r="AC21" s="29"/>
      <c r="AD21" s="32"/>
    </row>
    <row r="22" spans="1:30" s="33" customFormat="1" ht="18" customHeight="1" x14ac:dyDescent="0.25">
      <c r="A22" s="52" t="s">
        <v>43</v>
      </c>
      <c r="B22" s="31">
        <v>304</v>
      </c>
      <c r="C22" s="31">
        <f>[5]Послуги!$B22-'12'!C22</f>
        <v>258</v>
      </c>
      <c r="D22" s="57">
        <f t="shared" si="0"/>
        <v>84.868421052631575</v>
      </c>
      <c r="E22" s="31">
        <v>239</v>
      </c>
      <c r="F22" s="31">
        <f>[5]Послуги!$C22-'12'!F22</f>
        <v>241</v>
      </c>
      <c r="G22" s="57">
        <f t="shared" si="1"/>
        <v>100.836820083682</v>
      </c>
      <c r="H22" s="31">
        <v>42</v>
      </c>
      <c r="I22" s="31">
        <f>[5]Послуги!$D22-'12'!I22</f>
        <v>13</v>
      </c>
      <c r="J22" s="57">
        <f t="shared" si="2"/>
        <v>30.952380952380953</v>
      </c>
      <c r="K22" s="31">
        <v>37</v>
      </c>
      <c r="L22" s="31">
        <f>[5]Послуги!$E22-'12'!L22</f>
        <v>21</v>
      </c>
      <c r="M22" s="57">
        <f t="shared" si="3"/>
        <v>56.756756756756758</v>
      </c>
      <c r="N22" s="31">
        <v>0</v>
      </c>
      <c r="O22" s="31">
        <f>[5]Послуги!$F22-'12'!O22</f>
        <v>4</v>
      </c>
      <c r="P22" s="57">
        <f t="shared" si="4"/>
        <v>0</v>
      </c>
      <c r="Q22" s="31">
        <v>238</v>
      </c>
      <c r="R22" s="46">
        <f>[5]Послуги!$G22-'12'!R22</f>
        <v>240</v>
      </c>
      <c r="S22" s="57">
        <f t="shared" si="5"/>
        <v>100.84033613445378</v>
      </c>
      <c r="T22" s="31">
        <v>231</v>
      </c>
      <c r="U22" s="46">
        <f>[5]Послуги!$H22-'12'!U22</f>
        <v>220</v>
      </c>
      <c r="V22" s="57">
        <f t="shared" si="6"/>
        <v>95.238095238095227</v>
      </c>
      <c r="W22" s="31">
        <v>198</v>
      </c>
      <c r="X22" s="46">
        <f>[5]Послуги!$I22-'12'!X22</f>
        <v>203</v>
      </c>
      <c r="Y22" s="57">
        <f t="shared" si="7"/>
        <v>102.52525252525253</v>
      </c>
      <c r="Z22" s="31">
        <v>177</v>
      </c>
      <c r="AA22" s="46">
        <f>[5]Послуги!$J22-'12'!AA22</f>
        <v>184</v>
      </c>
      <c r="AB22" s="57">
        <f t="shared" si="8"/>
        <v>103.954802259887</v>
      </c>
      <c r="AC22" s="29"/>
      <c r="AD22" s="32"/>
    </row>
    <row r="23" spans="1:30" s="33" customFormat="1" ht="18" customHeight="1" x14ac:dyDescent="0.25">
      <c r="A23" s="52" t="s">
        <v>44</v>
      </c>
      <c r="B23" s="31">
        <v>583</v>
      </c>
      <c r="C23" s="31">
        <f>[5]Послуги!$B23-'12'!C23</f>
        <v>521</v>
      </c>
      <c r="D23" s="57">
        <f t="shared" si="0"/>
        <v>89.36535162950257</v>
      </c>
      <c r="E23" s="31">
        <v>301</v>
      </c>
      <c r="F23" s="31">
        <f>[5]Послуги!$C23-'12'!F23</f>
        <v>280</v>
      </c>
      <c r="G23" s="57">
        <f t="shared" si="1"/>
        <v>93.023255813953483</v>
      </c>
      <c r="H23" s="31">
        <v>34</v>
      </c>
      <c r="I23" s="31">
        <f>[5]Послуги!$D23-'12'!I23</f>
        <v>9</v>
      </c>
      <c r="J23" s="57">
        <f t="shared" si="2"/>
        <v>26.47058823529412</v>
      </c>
      <c r="K23" s="31">
        <v>16</v>
      </c>
      <c r="L23" s="31">
        <f>[5]Послуги!$E23-'12'!L23</f>
        <v>0</v>
      </c>
      <c r="M23" s="57">
        <f t="shared" si="3"/>
        <v>0</v>
      </c>
      <c r="N23" s="31">
        <v>6</v>
      </c>
      <c r="O23" s="31">
        <f>[5]Послуги!$F23-'12'!O23</f>
        <v>3</v>
      </c>
      <c r="P23" s="57">
        <f t="shared" si="4"/>
        <v>50</v>
      </c>
      <c r="Q23" s="31">
        <v>264</v>
      </c>
      <c r="R23" s="46">
        <f>[5]Послуги!$G23-'12'!R23</f>
        <v>90</v>
      </c>
      <c r="S23" s="57">
        <f t="shared" si="5"/>
        <v>34.090909090909086</v>
      </c>
      <c r="T23" s="31">
        <v>533</v>
      </c>
      <c r="U23" s="46">
        <f>[5]Послуги!$H23-'12'!U23</f>
        <v>484</v>
      </c>
      <c r="V23" s="57">
        <f t="shared" si="6"/>
        <v>90.80675422138836</v>
      </c>
      <c r="W23" s="31">
        <v>258</v>
      </c>
      <c r="X23" s="46">
        <f>[5]Послуги!$I23-'12'!X23</f>
        <v>244</v>
      </c>
      <c r="Y23" s="57">
        <f t="shared" si="7"/>
        <v>94.573643410852711</v>
      </c>
      <c r="Z23" s="31">
        <v>239</v>
      </c>
      <c r="AA23" s="46">
        <f>[5]Послуги!$J23-'12'!AA23</f>
        <v>215</v>
      </c>
      <c r="AB23" s="57">
        <f t="shared" si="8"/>
        <v>89.958158995815893</v>
      </c>
      <c r="AC23" s="29"/>
      <c r="AD23" s="32"/>
    </row>
    <row r="24" spans="1:30" s="33" customFormat="1" ht="18" customHeight="1" x14ac:dyDescent="0.25">
      <c r="A24" s="52" t="s">
        <v>45</v>
      </c>
      <c r="B24" s="31">
        <v>677</v>
      </c>
      <c r="C24" s="31">
        <f>[5]Послуги!$B24-'12'!C24</f>
        <v>628</v>
      </c>
      <c r="D24" s="57">
        <f t="shared" si="0"/>
        <v>92.762186115214178</v>
      </c>
      <c r="E24" s="31">
        <v>251</v>
      </c>
      <c r="F24" s="31">
        <f>[5]Послуги!$C24-'12'!F24</f>
        <v>243</v>
      </c>
      <c r="G24" s="57">
        <f t="shared" si="1"/>
        <v>96.812749003984067</v>
      </c>
      <c r="H24" s="31">
        <v>39</v>
      </c>
      <c r="I24" s="31">
        <f>[5]Послуги!$D24-'12'!I24</f>
        <v>16</v>
      </c>
      <c r="J24" s="57">
        <f t="shared" si="2"/>
        <v>41.025641025641022</v>
      </c>
      <c r="K24" s="31">
        <v>23</v>
      </c>
      <c r="L24" s="31">
        <f>[5]Послуги!$E24-'12'!L24</f>
        <v>0</v>
      </c>
      <c r="M24" s="57">
        <f t="shared" si="3"/>
        <v>0</v>
      </c>
      <c r="N24" s="31">
        <v>11</v>
      </c>
      <c r="O24" s="31">
        <f>[5]Послуги!$F24-'12'!O24</f>
        <v>2</v>
      </c>
      <c r="P24" s="57">
        <f t="shared" si="4"/>
        <v>18.181818181818183</v>
      </c>
      <c r="Q24" s="31">
        <v>222</v>
      </c>
      <c r="R24" s="46">
        <f>[5]Послуги!$G24-'12'!R24</f>
        <v>122</v>
      </c>
      <c r="S24" s="57">
        <f t="shared" si="5"/>
        <v>54.954954954954957</v>
      </c>
      <c r="T24" s="31">
        <v>607</v>
      </c>
      <c r="U24" s="46">
        <f>[5]Послуги!$H24-'12'!U24</f>
        <v>594</v>
      </c>
      <c r="V24" s="57">
        <f t="shared" si="6"/>
        <v>97.858319604612859</v>
      </c>
      <c r="W24" s="31">
        <v>202</v>
      </c>
      <c r="X24" s="46">
        <f>[5]Послуги!$I24-'12'!X24</f>
        <v>212</v>
      </c>
      <c r="Y24" s="57">
        <f t="shared" si="7"/>
        <v>104.95049504950495</v>
      </c>
      <c r="Z24" s="31">
        <v>180</v>
      </c>
      <c r="AA24" s="46">
        <f>[5]Послуги!$J24-'12'!AA24</f>
        <v>190</v>
      </c>
      <c r="AB24" s="57">
        <f t="shared" si="8"/>
        <v>105.55555555555556</v>
      </c>
      <c r="AC24" s="29"/>
      <c r="AD24" s="32"/>
    </row>
    <row r="25" spans="1:30" s="33" customFormat="1" ht="18" customHeight="1" x14ac:dyDescent="0.25">
      <c r="A25" s="53" t="s">
        <v>46</v>
      </c>
      <c r="B25" s="31">
        <v>707</v>
      </c>
      <c r="C25" s="31">
        <f>[5]Послуги!$B25-'12'!C25</f>
        <v>698</v>
      </c>
      <c r="D25" s="57">
        <f t="shared" si="0"/>
        <v>98.727015558698724</v>
      </c>
      <c r="E25" s="31">
        <v>309</v>
      </c>
      <c r="F25" s="31">
        <f>[5]Послуги!$C25-'12'!F25</f>
        <v>253</v>
      </c>
      <c r="G25" s="57">
        <f t="shared" si="1"/>
        <v>81.877022653721681</v>
      </c>
      <c r="H25" s="31">
        <v>42</v>
      </c>
      <c r="I25" s="31">
        <f>[5]Послуги!$D25-'12'!I25</f>
        <v>30</v>
      </c>
      <c r="J25" s="57">
        <f t="shared" si="2"/>
        <v>71.428571428571431</v>
      </c>
      <c r="K25" s="31">
        <v>41</v>
      </c>
      <c r="L25" s="31">
        <f>[5]Послуги!$E25-'12'!L25</f>
        <v>17</v>
      </c>
      <c r="M25" s="57">
        <f t="shared" si="3"/>
        <v>41.463414634146339</v>
      </c>
      <c r="N25" s="31">
        <v>3</v>
      </c>
      <c r="O25" s="31">
        <f>[5]Послуги!$F25-'12'!O25</f>
        <v>4</v>
      </c>
      <c r="P25" s="57">
        <f t="shared" si="4"/>
        <v>133.33333333333331</v>
      </c>
      <c r="Q25" s="31">
        <v>298</v>
      </c>
      <c r="R25" s="46">
        <f>[5]Послуги!$G25-'12'!R25</f>
        <v>205</v>
      </c>
      <c r="S25" s="57">
        <f t="shared" si="5"/>
        <v>68.791946308724832</v>
      </c>
      <c r="T25" s="31">
        <v>628</v>
      </c>
      <c r="U25" s="46">
        <f>[5]Послуги!$H25-'12'!U25</f>
        <v>644</v>
      </c>
      <c r="V25" s="57">
        <f t="shared" si="6"/>
        <v>102.54777070063695</v>
      </c>
      <c r="W25" s="31">
        <v>255</v>
      </c>
      <c r="X25" s="46">
        <f>[5]Послуги!$I25-'12'!X25</f>
        <v>208</v>
      </c>
      <c r="Y25" s="57">
        <f t="shared" si="7"/>
        <v>81.568627450980387</v>
      </c>
      <c r="Z25" s="31">
        <v>228</v>
      </c>
      <c r="AA25" s="46">
        <f>[5]Послуги!$J25-'12'!AA25</f>
        <v>181</v>
      </c>
      <c r="AB25" s="57">
        <f t="shared" si="8"/>
        <v>79.385964912280699</v>
      </c>
      <c r="AC25" s="29"/>
      <c r="AD25" s="32"/>
    </row>
    <row r="26" spans="1:30" s="33" customFormat="1" ht="18" customHeight="1" x14ac:dyDescent="0.25">
      <c r="A26" s="52" t="s">
        <v>47</v>
      </c>
      <c r="B26" s="31">
        <v>9094</v>
      </c>
      <c r="C26" s="31">
        <f>[5]Послуги!$B26-'12'!C26</f>
        <v>8683</v>
      </c>
      <c r="D26" s="57">
        <f t="shared" si="0"/>
        <v>95.480536617550044</v>
      </c>
      <c r="E26" s="31">
        <v>1153</v>
      </c>
      <c r="F26" s="31">
        <f>[5]Послуги!$C26-'12'!F26</f>
        <v>1568</v>
      </c>
      <c r="G26" s="57">
        <f t="shared" si="1"/>
        <v>135.99306157849088</v>
      </c>
      <c r="H26" s="31">
        <v>544</v>
      </c>
      <c r="I26" s="31">
        <f>[5]Послуги!$D26-'12'!I26</f>
        <v>182</v>
      </c>
      <c r="J26" s="57">
        <f t="shared" si="2"/>
        <v>33.455882352941174</v>
      </c>
      <c r="K26" s="31">
        <v>28</v>
      </c>
      <c r="L26" s="31">
        <f>[5]Послуги!$E26-'12'!L26</f>
        <v>2</v>
      </c>
      <c r="M26" s="57">
        <f t="shared" si="3"/>
        <v>7.1428571428571423</v>
      </c>
      <c r="N26" s="31">
        <v>58</v>
      </c>
      <c r="O26" s="31">
        <f>[5]Послуги!$F26-'12'!O26</f>
        <v>12</v>
      </c>
      <c r="P26" s="57">
        <f t="shared" si="4"/>
        <v>20.689655172413794</v>
      </c>
      <c r="Q26" s="31">
        <v>810</v>
      </c>
      <c r="R26" s="46">
        <f>[5]Послуги!$G26-'12'!R26</f>
        <v>539</v>
      </c>
      <c r="S26" s="57">
        <f t="shared" si="5"/>
        <v>66.543209876543202</v>
      </c>
      <c r="T26" s="31">
        <v>8677</v>
      </c>
      <c r="U26" s="46">
        <f>[5]Послуги!$H26-'12'!U26</f>
        <v>7760</v>
      </c>
      <c r="V26" s="57">
        <f t="shared" si="6"/>
        <v>89.431831278091508</v>
      </c>
      <c r="W26" s="31">
        <v>915</v>
      </c>
      <c r="X26" s="46">
        <f>[5]Послуги!$I26-'12'!X26</f>
        <v>1224</v>
      </c>
      <c r="Y26" s="57">
        <f t="shared" si="7"/>
        <v>133.7704918032787</v>
      </c>
      <c r="Z26" s="31">
        <v>772</v>
      </c>
      <c r="AA26" s="46">
        <f>[5]Послуги!$J26-'12'!AA26</f>
        <v>988</v>
      </c>
      <c r="AB26" s="57">
        <f t="shared" si="8"/>
        <v>127.97927461139898</v>
      </c>
      <c r="AC26" s="29"/>
      <c r="AD26" s="32"/>
    </row>
    <row r="27" spans="1:30" s="33" customFormat="1" ht="18" customHeight="1" x14ac:dyDescent="0.25">
      <c r="A27" s="52" t="s">
        <v>48</v>
      </c>
      <c r="B27" s="31">
        <v>4030</v>
      </c>
      <c r="C27" s="31">
        <f>[5]Послуги!$B27-'12'!C27</f>
        <v>3916</v>
      </c>
      <c r="D27" s="57">
        <f t="shared" si="0"/>
        <v>97.1712158808933</v>
      </c>
      <c r="E27" s="31">
        <v>507</v>
      </c>
      <c r="F27" s="31">
        <f>[5]Послуги!$C27-'12'!F27</f>
        <v>578</v>
      </c>
      <c r="G27" s="57">
        <f t="shared" si="1"/>
        <v>114.00394477317555</v>
      </c>
      <c r="H27" s="31">
        <v>181</v>
      </c>
      <c r="I27" s="31">
        <f>[5]Послуги!$D27-'12'!I27</f>
        <v>113</v>
      </c>
      <c r="J27" s="57">
        <f t="shared" si="2"/>
        <v>62.430939226519335</v>
      </c>
      <c r="K27" s="31">
        <v>87</v>
      </c>
      <c r="L27" s="31">
        <f>[5]Послуги!$E27-'12'!L27</f>
        <v>80</v>
      </c>
      <c r="M27" s="57">
        <f t="shared" si="3"/>
        <v>91.954022988505741</v>
      </c>
      <c r="N27" s="31">
        <v>30</v>
      </c>
      <c r="O27" s="31">
        <f>[5]Послуги!$F27-'12'!O27</f>
        <v>26</v>
      </c>
      <c r="P27" s="57">
        <f t="shared" si="4"/>
        <v>86.666666666666671</v>
      </c>
      <c r="Q27" s="31">
        <v>488</v>
      </c>
      <c r="R27" s="46">
        <f>[5]Послуги!$G27-'12'!R27</f>
        <v>542</v>
      </c>
      <c r="S27" s="57">
        <f t="shared" si="5"/>
        <v>111.0655737704918</v>
      </c>
      <c r="T27" s="31">
        <v>3766</v>
      </c>
      <c r="U27" s="46">
        <f>[5]Послуги!$H27-'12'!U27</f>
        <v>3733</v>
      </c>
      <c r="V27" s="57">
        <f t="shared" si="6"/>
        <v>99.123738714816781</v>
      </c>
      <c r="W27" s="31">
        <v>404</v>
      </c>
      <c r="X27" s="46">
        <f>[5]Послуги!$I27-'12'!X27</f>
        <v>448</v>
      </c>
      <c r="Y27" s="57">
        <f t="shared" si="7"/>
        <v>110.8910891089109</v>
      </c>
      <c r="Z27" s="31">
        <v>362</v>
      </c>
      <c r="AA27" s="46">
        <f>[5]Послуги!$J27-'12'!AA27</f>
        <v>400</v>
      </c>
      <c r="AB27" s="57">
        <f t="shared" si="8"/>
        <v>110.49723756906079</v>
      </c>
      <c r="AC27" s="29"/>
      <c r="AD27" s="32"/>
    </row>
    <row r="28" spans="1:30" s="33" customFormat="1" ht="18" customHeight="1" x14ac:dyDescent="0.25">
      <c r="A28" s="54" t="s">
        <v>49</v>
      </c>
      <c r="B28" s="31">
        <v>2752</v>
      </c>
      <c r="C28" s="31">
        <f>[5]Послуги!$B28-'12'!C28</f>
        <v>2638</v>
      </c>
      <c r="D28" s="57">
        <f t="shared" si="0"/>
        <v>95.857558139534888</v>
      </c>
      <c r="E28" s="31">
        <v>616</v>
      </c>
      <c r="F28" s="31">
        <f>[5]Послуги!$C28-'12'!F28</f>
        <v>580</v>
      </c>
      <c r="G28" s="57">
        <f t="shared" si="1"/>
        <v>94.155844155844164</v>
      </c>
      <c r="H28" s="31">
        <v>170</v>
      </c>
      <c r="I28" s="31">
        <f>[5]Послуги!$D28-'12'!I28</f>
        <v>97</v>
      </c>
      <c r="J28" s="57">
        <f t="shared" si="2"/>
        <v>57.058823529411761</v>
      </c>
      <c r="K28" s="31">
        <v>12</v>
      </c>
      <c r="L28" s="31">
        <f>[5]Послуги!$E28-'12'!L28</f>
        <v>0</v>
      </c>
      <c r="M28" s="57">
        <f t="shared" si="3"/>
        <v>0</v>
      </c>
      <c r="N28" s="31">
        <v>10</v>
      </c>
      <c r="O28" s="31">
        <f>[5]Послуги!$F28-'12'!O28</f>
        <v>5</v>
      </c>
      <c r="P28" s="57">
        <f t="shared" si="4"/>
        <v>50</v>
      </c>
      <c r="Q28" s="31">
        <v>602</v>
      </c>
      <c r="R28" s="46">
        <f>[5]Послуги!$G28-'12'!R28</f>
        <v>557</v>
      </c>
      <c r="S28" s="57">
        <f t="shared" si="5"/>
        <v>92.524916943521589</v>
      </c>
      <c r="T28" s="31">
        <v>2495</v>
      </c>
      <c r="U28" s="46">
        <f>[5]Послуги!$H28-'12'!U28</f>
        <v>2446</v>
      </c>
      <c r="V28" s="57">
        <f t="shared" si="6"/>
        <v>98.036072144288582</v>
      </c>
      <c r="W28" s="31">
        <v>506</v>
      </c>
      <c r="X28" s="46">
        <f>[5]Послуги!$I28-'12'!X28</f>
        <v>455</v>
      </c>
      <c r="Y28" s="57">
        <f t="shared" si="7"/>
        <v>89.920948616600796</v>
      </c>
      <c r="Z28" s="31">
        <v>455</v>
      </c>
      <c r="AA28" s="46">
        <f>[5]Послуги!$J28-'12'!AA28</f>
        <v>397</v>
      </c>
      <c r="AB28" s="57">
        <f t="shared" si="8"/>
        <v>87.252747252747255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X1:Y1"/>
    <mergeCell ref="AA4:AA5"/>
    <mergeCell ref="J4:J5"/>
    <mergeCell ref="K4:K5"/>
    <mergeCell ref="L4:L5"/>
    <mergeCell ref="Z4:Z5"/>
    <mergeCell ref="X2:Y2"/>
    <mergeCell ref="Z2:AA2"/>
    <mergeCell ref="N3:P3"/>
    <mergeCell ref="Z3:AB3"/>
    <mergeCell ref="AB4:AB5"/>
    <mergeCell ref="X4:X5"/>
    <mergeCell ref="Y4:Y5"/>
    <mergeCell ref="B1:P1"/>
    <mergeCell ref="T4:T5"/>
    <mergeCell ref="U4:U5"/>
    <mergeCell ref="Q3:S3"/>
    <mergeCell ref="I4:I5"/>
    <mergeCell ref="T3:V3"/>
    <mergeCell ref="W3:Y3"/>
    <mergeCell ref="G4:G5"/>
    <mergeCell ref="V4:V5"/>
    <mergeCell ref="W4:W5"/>
    <mergeCell ref="N4:N5"/>
    <mergeCell ref="O4:O5"/>
    <mergeCell ref="P4:P5"/>
    <mergeCell ref="Q4:Q5"/>
    <mergeCell ref="R4:R5"/>
    <mergeCell ref="S4:S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M4:M5"/>
    <mergeCell ref="H4:H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G16" sqref="G16:G17"/>
    </sheetView>
  </sheetViews>
  <sheetFormatPr defaultColWidth="8" defaultRowHeight="12.75" x14ac:dyDescent="0.2"/>
  <cols>
    <col min="1" max="1" width="52.5703125" style="2" customWidth="1"/>
    <col min="2" max="2" width="18.42578125" style="15" customWidth="1"/>
    <col min="3" max="3" width="17.7109375" style="15" customWidth="1"/>
    <col min="4" max="4" width="9.5703125" style="2" customWidth="1"/>
    <col min="5" max="5" width="11" style="2" customWidth="1"/>
    <col min="6" max="6" width="18" style="2" customWidth="1"/>
    <col min="7" max="7" width="19.2851562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103" t="s">
        <v>60</v>
      </c>
      <c r="B1" s="103"/>
      <c r="C1" s="103"/>
      <c r="D1" s="103"/>
      <c r="E1" s="103"/>
      <c r="F1" s="103"/>
      <c r="G1" s="103"/>
      <c r="H1" s="103"/>
      <c r="I1" s="103"/>
    </row>
    <row r="2" spans="1:11" ht="23.25" customHeight="1" x14ac:dyDescent="0.2">
      <c r="A2" s="104" t="s">
        <v>17</v>
      </c>
      <c r="B2" s="103"/>
      <c r="C2" s="103"/>
      <c r="D2" s="103"/>
      <c r="E2" s="103"/>
      <c r="F2" s="103"/>
      <c r="G2" s="103"/>
      <c r="H2" s="103"/>
      <c r="I2" s="103"/>
    </row>
    <row r="3" spans="1:11" ht="17.25" customHeight="1" x14ac:dyDescent="0.2">
      <c r="A3" s="97"/>
      <c r="B3" s="97"/>
      <c r="C3" s="97"/>
      <c r="D3" s="97"/>
      <c r="E3" s="97"/>
    </row>
    <row r="4" spans="1:11" s="3" customFormat="1" ht="25.5" customHeight="1" x14ac:dyDescent="0.25">
      <c r="A4" s="74" t="s">
        <v>0</v>
      </c>
      <c r="B4" s="105" t="s">
        <v>18</v>
      </c>
      <c r="C4" s="106"/>
      <c r="D4" s="106"/>
      <c r="E4" s="107"/>
      <c r="F4" s="105" t="s">
        <v>19</v>
      </c>
      <c r="G4" s="106"/>
      <c r="H4" s="106"/>
      <c r="I4" s="107"/>
    </row>
    <row r="5" spans="1:11" s="3" customFormat="1" ht="23.25" customHeight="1" x14ac:dyDescent="0.25">
      <c r="A5" s="98"/>
      <c r="B5" s="70" t="s">
        <v>64</v>
      </c>
      <c r="C5" s="70" t="s">
        <v>65</v>
      </c>
      <c r="D5" s="100" t="s">
        <v>1</v>
      </c>
      <c r="E5" s="101"/>
      <c r="F5" s="70" t="s">
        <v>64</v>
      </c>
      <c r="G5" s="70" t="s">
        <v>65</v>
      </c>
      <c r="H5" s="100" t="s">
        <v>1</v>
      </c>
      <c r="I5" s="101"/>
    </row>
    <row r="6" spans="1:11" s="3" customFormat="1" ht="30" x14ac:dyDescent="0.25">
      <c r="A6" s="75"/>
      <c r="B6" s="71"/>
      <c r="C6" s="71"/>
      <c r="D6" s="4" t="s">
        <v>2</v>
      </c>
      <c r="E6" s="5" t="s">
        <v>61</v>
      </c>
      <c r="F6" s="71"/>
      <c r="G6" s="71"/>
      <c r="H6" s="4" t="s">
        <v>2</v>
      </c>
      <c r="I6" s="5" t="s">
        <v>61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54</v>
      </c>
      <c r="B8" s="63">
        <f>'15'!B7</f>
        <v>39769</v>
      </c>
      <c r="C8" s="63">
        <f>'15'!C7</f>
        <v>39300</v>
      </c>
      <c r="D8" s="10">
        <f t="shared" ref="D8:D13" si="0">C8/B8*100</f>
        <v>98.820689481757157</v>
      </c>
      <c r="E8" s="66">
        <f t="shared" ref="E8:E13" si="1">C8-B8</f>
        <v>-469</v>
      </c>
      <c r="F8" s="64">
        <f>'16'!B7</f>
        <v>18519</v>
      </c>
      <c r="G8" s="64">
        <f>'16'!C7</f>
        <v>18959</v>
      </c>
      <c r="H8" s="10">
        <f t="shared" ref="H8:H13" si="2">G8/F8*100</f>
        <v>102.37593822560613</v>
      </c>
      <c r="I8" s="66">
        <f t="shared" ref="I8:I13" si="3">G8-F8</f>
        <v>440</v>
      </c>
      <c r="J8" s="20"/>
      <c r="K8" s="18"/>
    </row>
    <row r="9" spans="1:11" s="3" customFormat="1" ht="28.5" customHeight="1" x14ac:dyDescent="0.25">
      <c r="A9" s="9" t="s">
        <v>55</v>
      </c>
      <c r="B9" s="64">
        <f>'15'!E7</f>
        <v>8819</v>
      </c>
      <c r="C9" s="64">
        <f>'15'!F7</f>
        <v>11061</v>
      </c>
      <c r="D9" s="10">
        <f t="shared" si="0"/>
        <v>125.42238349019163</v>
      </c>
      <c r="E9" s="66">
        <f t="shared" si="1"/>
        <v>2242</v>
      </c>
      <c r="F9" s="64">
        <f>'16'!E7</f>
        <v>6193</v>
      </c>
      <c r="G9" s="64">
        <f>'16'!F7</f>
        <v>6752</v>
      </c>
      <c r="H9" s="10">
        <f t="shared" si="2"/>
        <v>109.02632003875343</v>
      </c>
      <c r="I9" s="66">
        <f t="shared" si="3"/>
        <v>559</v>
      </c>
      <c r="J9" s="18"/>
      <c r="K9" s="18"/>
    </row>
    <row r="10" spans="1:11" s="3" customFormat="1" ht="52.5" customHeight="1" x14ac:dyDescent="0.25">
      <c r="A10" s="12" t="s">
        <v>56</v>
      </c>
      <c r="B10" s="64">
        <f>'15'!H7</f>
        <v>2571</v>
      </c>
      <c r="C10" s="64">
        <f>'15'!I7</f>
        <v>1247</v>
      </c>
      <c r="D10" s="10">
        <f t="shared" si="0"/>
        <v>48.502528199144301</v>
      </c>
      <c r="E10" s="66">
        <f t="shared" si="1"/>
        <v>-1324</v>
      </c>
      <c r="F10" s="64">
        <f>'16'!H7</f>
        <v>1202</v>
      </c>
      <c r="G10" s="64">
        <f>'16'!I7</f>
        <v>666</v>
      </c>
      <c r="H10" s="10">
        <f t="shared" si="2"/>
        <v>55.407653910149747</v>
      </c>
      <c r="I10" s="66">
        <f t="shared" si="3"/>
        <v>-536</v>
      </c>
      <c r="J10" s="18"/>
      <c r="K10" s="18"/>
    </row>
    <row r="11" spans="1:11" s="3" customFormat="1" ht="31.5" customHeight="1" x14ac:dyDescent="0.25">
      <c r="A11" s="13" t="s">
        <v>57</v>
      </c>
      <c r="B11" s="64">
        <f>'15'!K7</f>
        <v>333</v>
      </c>
      <c r="C11" s="64">
        <f>'15'!L7</f>
        <v>180</v>
      </c>
      <c r="D11" s="10">
        <f t="shared" si="0"/>
        <v>54.054054054054056</v>
      </c>
      <c r="E11" s="66">
        <f t="shared" si="1"/>
        <v>-153</v>
      </c>
      <c r="F11" s="64">
        <f>'16'!K7</f>
        <v>427</v>
      </c>
      <c r="G11" s="64">
        <f>'16'!L7</f>
        <v>249</v>
      </c>
      <c r="H11" s="10">
        <f t="shared" si="2"/>
        <v>58.313817330210767</v>
      </c>
      <c r="I11" s="66">
        <f t="shared" si="3"/>
        <v>-178</v>
      </c>
      <c r="J11" s="18"/>
      <c r="K11" s="18"/>
    </row>
    <row r="12" spans="1:11" s="3" customFormat="1" ht="45.75" customHeight="1" x14ac:dyDescent="0.25">
      <c r="A12" s="13" t="s">
        <v>20</v>
      </c>
      <c r="B12" s="64">
        <f>'15'!N7</f>
        <v>276</v>
      </c>
      <c r="C12" s="64">
        <f>'15'!O7</f>
        <v>94</v>
      </c>
      <c r="D12" s="10">
        <f t="shared" si="0"/>
        <v>34.057971014492757</v>
      </c>
      <c r="E12" s="66">
        <f t="shared" si="1"/>
        <v>-182</v>
      </c>
      <c r="F12" s="64">
        <f>'16'!N7</f>
        <v>198</v>
      </c>
      <c r="G12" s="64">
        <f>'16'!O7</f>
        <v>106</v>
      </c>
      <c r="H12" s="10">
        <f t="shared" si="2"/>
        <v>53.535353535353536</v>
      </c>
      <c r="I12" s="66">
        <f t="shared" si="3"/>
        <v>-92</v>
      </c>
      <c r="J12" s="18"/>
      <c r="K12" s="18"/>
    </row>
    <row r="13" spans="1:11" s="3" customFormat="1" ht="55.5" customHeight="1" x14ac:dyDescent="0.25">
      <c r="A13" s="13" t="s">
        <v>58</v>
      </c>
      <c r="B13" s="64">
        <f>'15'!Q7</f>
        <v>7474</v>
      </c>
      <c r="C13" s="64">
        <f>'15'!R7</f>
        <v>7047</v>
      </c>
      <c r="D13" s="10">
        <f t="shared" si="0"/>
        <v>94.28686111854428</v>
      </c>
      <c r="E13" s="66">
        <f t="shared" si="1"/>
        <v>-427</v>
      </c>
      <c r="F13" s="64">
        <f>'16'!Q7</f>
        <v>5535</v>
      </c>
      <c r="G13" s="64">
        <f>'16'!R7</f>
        <v>4837</v>
      </c>
      <c r="H13" s="10">
        <f t="shared" si="2"/>
        <v>87.38934056007227</v>
      </c>
      <c r="I13" s="66">
        <f t="shared" si="3"/>
        <v>-698</v>
      </c>
      <c r="J13" s="18"/>
      <c r="K13" s="18"/>
    </row>
    <row r="14" spans="1:11" s="3" customFormat="1" ht="12.75" customHeight="1" x14ac:dyDescent="0.25">
      <c r="A14" s="76" t="s">
        <v>4</v>
      </c>
      <c r="B14" s="77"/>
      <c r="C14" s="77"/>
      <c r="D14" s="77"/>
      <c r="E14" s="77"/>
      <c r="F14" s="77"/>
      <c r="G14" s="77"/>
      <c r="H14" s="77"/>
      <c r="I14" s="77"/>
      <c r="J14" s="18"/>
      <c r="K14" s="18"/>
    </row>
    <row r="15" spans="1:11" s="3" customFormat="1" ht="18" customHeight="1" x14ac:dyDescent="0.25">
      <c r="A15" s="78"/>
      <c r="B15" s="79"/>
      <c r="C15" s="79"/>
      <c r="D15" s="79"/>
      <c r="E15" s="79"/>
      <c r="F15" s="79"/>
      <c r="G15" s="79"/>
      <c r="H15" s="79"/>
      <c r="I15" s="79"/>
      <c r="J15" s="18"/>
      <c r="K15" s="18"/>
    </row>
    <row r="16" spans="1:11" s="3" customFormat="1" ht="20.25" customHeight="1" x14ac:dyDescent="0.25">
      <c r="A16" s="74" t="s">
        <v>0</v>
      </c>
      <c r="B16" s="80" t="s">
        <v>66</v>
      </c>
      <c r="C16" s="80" t="s">
        <v>67</v>
      </c>
      <c r="D16" s="100" t="s">
        <v>1</v>
      </c>
      <c r="E16" s="101"/>
      <c r="F16" s="80" t="s">
        <v>66</v>
      </c>
      <c r="G16" s="80" t="s">
        <v>67</v>
      </c>
      <c r="H16" s="100" t="s">
        <v>1</v>
      </c>
      <c r="I16" s="101"/>
      <c r="J16" s="18"/>
      <c r="K16" s="18"/>
    </row>
    <row r="17" spans="1:11" ht="35.25" customHeight="1" x14ac:dyDescent="0.3">
      <c r="A17" s="75"/>
      <c r="B17" s="80"/>
      <c r="C17" s="80"/>
      <c r="D17" s="17" t="s">
        <v>2</v>
      </c>
      <c r="E17" s="5" t="s">
        <v>61</v>
      </c>
      <c r="F17" s="80"/>
      <c r="G17" s="80"/>
      <c r="H17" s="17" t="s">
        <v>2</v>
      </c>
      <c r="I17" s="5" t="s">
        <v>61</v>
      </c>
      <c r="J17" s="19"/>
      <c r="K17" s="19"/>
    </row>
    <row r="18" spans="1:11" ht="24" customHeight="1" x14ac:dyDescent="0.3">
      <c r="A18" s="9" t="s">
        <v>54</v>
      </c>
      <c r="B18" s="65">
        <f>'15'!T7</f>
        <v>36672</v>
      </c>
      <c r="C18" s="65">
        <f>'15'!U7</f>
        <v>35471</v>
      </c>
      <c r="D18" s="14">
        <f t="shared" ref="D18:D20" si="4">C18/B18*100</f>
        <v>96.725021815008731</v>
      </c>
      <c r="E18" s="67">
        <f t="shared" ref="E18:E20" si="5">C18-B18</f>
        <v>-1201</v>
      </c>
      <c r="F18" s="59">
        <f>'16'!T7</f>
        <v>16744</v>
      </c>
      <c r="G18" s="59">
        <f>'16'!U7</f>
        <v>17343</v>
      </c>
      <c r="H18" s="14">
        <f t="shared" ref="H18:H20" si="6">G18/F18*100</f>
        <v>103.57740086000955</v>
      </c>
      <c r="I18" s="68">
        <f t="shared" ref="I18:I20" si="7">G18-F18</f>
        <v>599</v>
      </c>
      <c r="J18" s="19"/>
      <c r="K18" s="19"/>
    </row>
    <row r="19" spans="1:11" ht="25.5" customHeight="1" x14ac:dyDescent="0.3">
      <c r="A19" s="1" t="s">
        <v>55</v>
      </c>
      <c r="B19" s="65">
        <f>'15'!W7</f>
        <v>6909</v>
      </c>
      <c r="C19" s="65">
        <f>'15'!X7</f>
        <v>8691</v>
      </c>
      <c r="D19" s="14">
        <f t="shared" si="4"/>
        <v>125.79244463742944</v>
      </c>
      <c r="E19" s="67">
        <f t="shared" si="5"/>
        <v>1782</v>
      </c>
      <c r="F19" s="59">
        <f>'16'!W7</f>
        <v>4991</v>
      </c>
      <c r="G19" s="59">
        <f>'16'!X7</f>
        <v>5530</v>
      </c>
      <c r="H19" s="14">
        <f t="shared" si="6"/>
        <v>110.79943899018232</v>
      </c>
      <c r="I19" s="68">
        <f t="shared" si="7"/>
        <v>539</v>
      </c>
      <c r="J19" s="19"/>
      <c r="K19" s="19"/>
    </row>
    <row r="20" spans="1:11" ht="41.25" customHeight="1" x14ac:dyDescent="0.3">
      <c r="A20" s="1" t="s">
        <v>59</v>
      </c>
      <c r="B20" s="65">
        <f>'15'!Z7</f>
        <v>5877</v>
      </c>
      <c r="C20" s="65">
        <f>'15'!AA7</f>
        <v>7211</v>
      </c>
      <c r="D20" s="14">
        <f t="shared" si="4"/>
        <v>122.69865577675685</v>
      </c>
      <c r="E20" s="67">
        <f t="shared" si="5"/>
        <v>1334</v>
      </c>
      <c r="F20" s="59">
        <f>'16'!Z7</f>
        <v>4415</v>
      </c>
      <c r="G20" s="59">
        <f>'16'!AA7</f>
        <v>4871</v>
      </c>
      <c r="H20" s="14">
        <f t="shared" si="6"/>
        <v>110.32842582106454</v>
      </c>
      <c r="I20" s="68">
        <f t="shared" si="7"/>
        <v>456</v>
      </c>
      <c r="J20" s="19"/>
      <c r="K20" s="19"/>
    </row>
    <row r="21" spans="1:11" ht="20.25" x14ac:dyDescent="0.3">
      <c r="C21" s="16"/>
      <c r="J21" s="19"/>
      <c r="K21" s="19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C28" sqref="C28"/>
    </sheetView>
  </sheetViews>
  <sheetFormatPr defaultRowHeight="14.25" x14ac:dyDescent="0.2"/>
  <cols>
    <col min="1" max="1" width="29.140625" style="37" customWidth="1"/>
    <col min="2" max="2" width="11" style="37" customWidth="1"/>
    <col min="3" max="3" width="9.85546875" style="37" customWidth="1"/>
    <col min="4" max="4" width="8.28515625" style="37" customWidth="1"/>
    <col min="5" max="6" width="11.7109375" style="37" customWidth="1"/>
    <col min="7" max="7" width="7.42578125" style="37" customWidth="1"/>
    <col min="8" max="8" width="11.85546875" style="37" customWidth="1"/>
    <col min="9" max="9" width="11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10" style="37" customWidth="1"/>
    <col min="15" max="15" width="9.140625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63.75" customHeight="1" x14ac:dyDescent="0.35">
      <c r="B1" s="102" t="s">
        <v>74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13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27</v>
      </c>
      <c r="D4" s="86" t="s">
        <v>2</v>
      </c>
      <c r="E4" s="85" t="s">
        <v>15</v>
      </c>
      <c r="F4" s="85" t="s">
        <v>27</v>
      </c>
      <c r="G4" s="86" t="s">
        <v>2</v>
      </c>
      <c r="H4" s="85" t="s">
        <v>15</v>
      </c>
      <c r="I4" s="85" t="s">
        <v>27</v>
      </c>
      <c r="J4" s="86" t="s">
        <v>2</v>
      </c>
      <c r="K4" s="85" t="s">
        <v>15</v>
      </c>
      <c r="L4" s="85" t="s">
        <v>27</v>
      </c>
      <c r="M4" s="86" t="s">
        <v>2</v>
      </c>
      <c r="N4" s="85" t="s">
        <v>15</v>
      </c>
      <c r="O4" s="85" t="s">
        <v>27</v>
      </c>
      <c r="P4" s="86" t="s">
        <v>2</v>
      </c>
      <c r="Q4" s="85" t="s">
        <v>15</v>
      </c>
      <c r="R4" s="85" t="s">
        <v>27</v>
      </c>
      <c r="S4" s="86" t="s">
        <v>2</v>
      </c>
      <c r="T4" s="85" t="s">
        <v>15</v>
      </c>
      <c r="U4" s="85" t="s">
        <v>27</v>
      </c>
      <c r="V4" s="86" t="s">
        <v>2</v>
      </c>
      <c r="W4" s="85" t="s">
        <v>15</v>
      </c>
      <c r="X4" s="85" t="s">
        <v>27</v>
      </c>
      <c r="Y4" s="86" t="s">
        <v>2</v>
      </c>
      <c r="Z4" s="85" t="s">
        <v>15</v>
      </c>
      <c r="AA4" s="85" t="s">
        <v>27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28</v>
      </c>
      <c r="B7" s="28">
        <f>SUM(B8:B28)</f>
        <v>39769</v>
      </c>
      <c r="C7" s="28">
        <f>SUM(C8:C28)</f>
        <v>39300</v>
      </c>
      <c r="D7" s="56">
        <f>IF(B7=0,0,C7/B7)*100</f>
        <v>98.820689481757157</v>
      </c>
      <c r="E7" s="28">
        <f>SUM(E8:E28)</f>
        <v>8819</v>
      </c>
      <c r="F7" s="28">
        <f>SUM(F8:F28)</f>
        <v>11061</v>
      </c>
      <c r="G7" s="56">
        <f>IF(E7=0,0,F7/E7)*100</f>
        <v>125.42238349019163</v>
      </c>
      <c r="H7" s="28">
        <f>SUM(H8:H28)</f>
        <v>2571</v>
      </c>
      <c r="I7" s="28">
        <f>SUM(I8:I28)</f>
        <v>1247</v>
      </c>
      <c r="J7" s="56">
        <f>IF(H7=0,0,I7/H7)*100</f>
        <v>48.502528199144301</v>
      </c>
      <c r="K7" s="28">
        <f>SUM(K8:K28)</f>
        <v>333</v>
      </c>
      <c r="L7" s="28">
        <f>SUM(L8:L28)</f>
        <v>180</v>
      </c>
      <c r="M7" s="56">
        <f>IF(K7=0,0,L7/K7)*100</f>
        <v>54.054054054054056</v>
      </c>
      <c r="N7" s="28">
        <f>SUM(N8:N28)</f>
        <v>276</v>
      </c>
      <c r="O7" s="28">
        <f>SUM(O8:O28)</f>
        <v>94</v>
      </c>
      <c r="P7" s="56">
        <f>IF(N7=0,0,O7/N7)*100</f>
        <v>34.057971014492757</v>
      </c>
      <c r="Q7" s="28">
        <f>SUM(Q8:Q28)</f>
        <v>7474</v>
      </c>
      <c r="R7" s="28">
        <f>SUM(R8:R28)</f>
        <v>7047</v>
      </c>
      <c r="S7" s="56">
        <f>IF(Q7=0,0,R7/Q7)*100</f>
        <v>94.28686111854428</v>
      </c>
      <c r="T7" s="28">
        <f>SUM(T8:T28)</f>
        <v>36672</v>
      </c>
      <c r="U7" s="28">
        <f>SUM(U8:U28)</f>
        <v>35471</v>
      </c>
      <c r="V7" s="56">
        <f>IF(T7=0,0,U7/T7)*100</f>
        <v>96.725021815008731</v>
      </c>
      <c r="W7" s="28">
        <f>SUM(W8:W28)</f>
        <v>6909</v>
      </c>
      <c r="X7" s="28">
        <f>SUM(X8:X28)</f>
        <v>8691</v>
      </c>
      <c r="Y7" s="56">
        <f>IF(W7=0,0,X7/W7)*100</f>
        <v>125.79244463742944</v>
      </c>
      <c r="Z7" s="28">
        <f>SUM(Z8:Z28)</f>
        <v>5877</v>
      </c>
      <c r="AA7" s="28">
        <f>SUM(AA8:AA28)</f>
        <v>7211</v>
      </c>
      <c r="AB7" s="56">
        <f>IF(Z7=0,0,AA7/Z7)*100</f>
        <v>122.69865577675685</v>
      </c>
      <c r="AC7" s="29"/>
      <c r="AF7" s="33"/>
    </row>
    <row r="8" spans="1:32" s="33" customFormat="1" ht="18" customHeight="1" x14ac:dyDescent="0.25">
      <c r="A8" s="51" t="s">
        <v>29</v>
      </c>
      <c r="B8" s="31">
        <v>1563</v>
      </c>
      <c r="C8" s="31">
        <f>[5]Послуги!$B8-'16'!C8</f>
        <v>1464</v>
      </c>
      <c r="D8" s="57">
        <f t="shared" ref="D8:D28" si="0">IF(B8=0,0,C8/B8)*100</f>
        <v>93.666026871401158</v>
      </c>
      <c r="E8" s="31">
        <v>538</v>
      </c>
      <c r="F8" s="31">
        <f>[5]Послуги!$C8-'16'!F8</f>
        <v>626</v>
      </c>
      <c r="G8" s="57">
        <f t="shared" ref="G8:G28" si="1">IF(E8=0,0,F8/E8)*100</f>
        <v>116.35687732342008</v>
      </c>
      <c r="H8" s="31">
        <v>131</v>
      </c>
      <c r="I8" s="31">
        <f>[5]Послуги!$D8-'16'!I8</f>
        <v>68</v>
      </c>
      <c r="J8" s="57">
        <f t="shared" ref="J8:J28" si="2">IF(H8=0,0,I8/H8)*100</f>
        <v>51.908396946564885</v>
      </c>
      <c r="K8" s="31">
        <v>23</v>
      </c>
      <c r="L8" s="31">
        <f>[5]Послуги!$E8-'16'!L8</f>
        <v>22</v>
      </c>
      <c r="M8" s="57">
        <f t="shared" ref="M8:M28" si="3">IF(K8=0,0,L8/K8)*100</f>
        <v>95.652173913043484</v>
      </c>
      <c r="N8" s="31">
        <v>21</v>
      </c>
      <c r="O8" s="31">
        <f>[5]Послуги!$F8-'16'!O8</f>
        <v>12</v>
      </c>
      <c r="P8" s="57">
        <f t="shared" ref="P8:P28" si="4">IF(N8=0,0,O8/N8)*100</f>
        <v>57.142857142857139</v>
      </c>
      <c r="Q8" s="31">
        <v>512</v>
      </c>
      <c r="R8" s="46">
        <f>[5]Послуги!$G8-'16'!R8</f>
        <v>539</v>
      </c>
      <c r="S8" s="57">
        <f t="shared" ref="S8:S28" si="5">IF(Q8=0,0,R8/Q8)*100</f>
        <v>105.2734375</v>
      </c>
      <c r="T8" s="31">
        <v>1379</v>
      </c>
      <c r="U8" s="46">
        <f>[5]Послуги!$H8-'16'!U8</f>
        <v>1311</v>
      </c>
      <c r="V8" s="57">
        <f t="shared" ref="V8:V28" si="6">IF(T8=0,0,U8/T8)*100</f>
        <v>95.068890500362585</v>
      </c>
      <c r="W8" s="31">
        <v>368</v>
      </c>
      <c r="X8" s="46">
        <f>[5]Послуги!$I8-'16'!X8</f>
        <v>473</v>
      </c>
      <c r="Y8" s="57">
        <f t="shared" ref="Y8:Y28" si="7">IF(W8=0,0,X8/W8)*100</f>
        <v>128.53260869565219</v>
      </c>
      <c r="Z8" s="31">
        <v>331</v>
      </c>
      <c r="AA8" s="46">
        <f>[5]Послуги!$J8-'16'!AA8</f>
        <v>448</v>
      </c>
      <c r="AB8" s="57">
        <f t="shared" ref="AB8:AB28" si="8">IF(Z8=0,0,AA8/Z8)*100</f>
        <v>135.34743202416919</v>
      </c>
      <c r="AC8" s="29"/>
      <c r="AD8" s="32"/>
    </row>
    <row r="9" spans="1:32" s="34" customFormat="1" ht="18" customHeight="1" x14ac:dyDescent="0.25">
      <c r="A9" s="52" t="s">
        <v>30</v>
      </c>
      <c r="B9" s="31">
        <v>1039</v>
      </c>
      <c r="C9" s="31">
        <f>[5]Послуги!$B9-'16'!C9</f>
        <v>1027</v>
      </c>
      <c r="D9" s="57">
        <f t="shared" si="0"/>
        <v>98.845043310875852</v>
      </c>
      <c r="E9" s="31">
        <v>211</v>
      </c>
      <c r="F9" s="31">
        <f>[5]Послуги!$C9-'16'!F9</f>
        <v>246</v>
      </c>
      <c r="G9" s="57">
        <f t="shared" si="1"/>
        <v>116.58767772511848</v>
      </c>
      <c r="H9" s="31">
        <v>63</v>
      </c>
      <c r="I9" s="31">
        <f>[5]Послуги!$D9-'16'!I9</f>
        <v>46</v>
      </c>
      <c r="J9" s="57">
        <f t="shared" si="2"/>
        <v>73.015873015873012</v>
      </c>
      <c r="K9" s="31">
        <v>33</v>
      </c>
      <c r="L9" s="31">
        <f>[5]Послуги!$E9-'16'!L9</f>
        <v>3</v>
      </c>
      <c r="M9" s="57">
        <f t="shared" si="3"/>
        <v>9.0909090909090917</v>
      </c>
      <c r="N9" s="31">
        <v>4</v>
      </c>
      <c r="O9" s="31">
        <f>[5]Послуги!$F9-'16'!O9</f>
        <v>2</v>
      </c>
      <c r="P9" s="57">
        <f t="shared" si="4"/>
        <v>50</v>
      </c>
      <c r="Q9" s="31">
        <v>191</v>
      </c>
      <c r="R9" s="46">
        <f>[5]Послуги!$G9-'16'!R9</f>
        <v>160</v>
      </c>
      <c r="S9" s="57">
        <f t="shared" si="5"/>
        <v>83.769633507853399</v>
      </c>
      <c r="T9" s="31">
        <v>963</v>
      </c>
      <c r="U9" s="46">
        <f>[5]Послуги!$H9-'16'!U9</f>
        <v>964</v>
      </c>
      <c r="V9" s="57">
        <f t="shared" si="6"/>
        <v>100.10384215991692</v>
      </c>
      <c r="W9" s="31">
        <v>163</v>
      </c>
      <c r="X9" s="46">
        <f>[5]Послуги!$I9-'16'!X9</f>
        <v>198</v>
      </c>
      <c r="Y9" s="57">
        <f t="shared" si="7"/>
        <v>121.47239263803682</v>
      </c>
      <c r="Z9" s="31">
        <v>148</v>
      </c>
      <c r="AA9" s="46">
        <f>[5]Послуги!$J9-'16'!AA9</f>
        <v>184</v>
      </c>
      <c r="AB9" s="57">
        <f t="shared" si="8"/>
        <v>124.32432432432432</v>
      </c>
      <c r="AC9" s="29"/>
      <c r="AD9" s="32"/>
    </row>
    <row r="10" spans="1:32" s="33" customFormat="1" ht="18" customHeight="1" x14ac:dyDescent="0.25">
      <c r="A10" s="52" t="s">
        <v>31</v>
      </c>
      <c r="B10" s="31">
        <v>635</v>
      </c>
      <c r="C10" s="31">
        <f>[5]Послуги!$B10-'16'!C10</f>
        <v>625</v>
      </c>
      <c r="D10" s="57">
        <f t="shared" si="0"/>
        <v>98.425196850393704</v>
      </c>
      <c r="E10" s="31">
        <v>209</v>
      </c>
      <c r="F10" s="31">
        <f>[5]Послуги!$C10-'16'!F10</f>
        <v>229</v>
      </c>
      <c r="G10" s="57">
        <f t="shared" si="1"/>
        <v>109.56937799043062</v>
      </c>
      <c r="H10" s="31">
        <v>17</v>
      </c>
      <c r="I10" s="31">
        <f>[5]Послуги!$D10-'16'!I10</f>
        <v>20</v>
      </c>
      <c r="J10" s="57">
        <f t="shared" si="2"/>
        <v>117.64705882352942</v>
      </c>
      <c r="K10" s="31">
        <v>4</v>
      </c>
      <c r="L10" s="31">
        <f>[5]Послуги!$E10-'16'!L10</f>
        <v>1</v>
      </c>
      <c r="M10" s="57">
        <f t="shared" si="3"/>
        <v>25</v>
      </c>
      <c r="N10" s="31">
        <v>0</v>
      </c>
      <c r="O10" s="31">
        <f>[5]Послуги!$F10-'16'!O10</f>
        <v>1</v>
      </c>
      <c r="P10" s="57">
        <f t="shared" si="4"/>
        <v>0</v>
      </c>
      <c r="Q10" s="31">
        <v>198</v>
      </c>
      <c r="R10" s="46">
        <f>[5]Послуги!$G10-'16'!R10</f>
        <v>187</v>
      </c>
      <c r="S10" s="57">
        <f t="shared" si="5"/>
        <v>94.444444444444443</v>
      </c>
      <c r="T10" s="31">
        <v>589</v>
      </c>
      <c r="U10" s="46">
        <f>[5]Послуги!$H10-'16'!U10</f>
        <v>580</v>
      </c>
      <c r="V10" s="57">
        <f t="shared" si="6"/>
        <v>98.471986417657035</v>
      </c>
      <c r="W10" s="31">
        <v>173</v>
      </c>
      <c r="X10" s="46">
        <f>[5]Послуги!$I10-'16'!X10</f>
        <v>190</v>
      </c>
      <c r="Y10" s="57">
        <f t="shared" si="7"/>
        <v>109.82658959537572</v>
      </c>
      <c r="Z10" s="31">
        <v>151</v>
      </c>
      <c r="AA10" s="46">
        <f>[5]Послуги!$J10-'16'!AA10</f>
        <v>153</v>
      </c>
      <c r="AB10" s="57">
        <f t="shared" si="8"/>
        <v>101.32450331125828</v>
      </c>
      <c r="AC10" s="29"/>
      <c r="AD10" s="32"/>
    </row>
    <row r="11" spans="1:32" s="33" customFormat="1" ht="18" customHeight="1" x14ac:dyDescent="0.25">
      <c r="A11" s="52" t="s">
        <v>32</v>
      </c>
      <c r="B11" s="31">
        <v>850</v>
      </c>
      <c r="C11" s="31">
        <f>[5]Послуги!$B11-'16'!C11</f>
        <v>845</v>
      </c>
      <c r="D11" s="57">
        <f t="shared" si="0"/>
        <v>99.411764705882348</v>
      </c>
      <c r="E11" s="31">
        <v>370</v>
      </c>
      <c r="F11" s="31">
        <f>[5]Послуги!$C11-'16'!F11</f>
        <v>441</v>
      </c>
      <c r="G11" s="57">
        <f t="shared" si="1"/>
        <v>119.18918918918919</v>
      </c>
      <c r="H11" s="31">
        <v>70</v>
      </c>
      <c r="I11" s="31">
        <f>[5]Послуги!$D11-'16'!I11</f>
        <v>32</v>
      </c>
      <c r="J11" s="57">
        <f t="shared" si="2"/>
        <v>45.714285714285715</v>
      </c>
      <c r="K11" s="31">
        <v>7</v>
      </c>
      <c r="L11" s="31">
        <f>[5]Послуги!$E11-'16'!L11</f>
        <v>2</v>
      </c>
      <c r="M11" s="57">
        <f t="shared" si="3"/>
        <v>28.571428571428569</v>
      </c>
      <c r="N11" s="31">
        <v>3</v>
      </c>
      <c r="O11" s="31">
        <f>[5]Послуги!$F11-'16'!O11</f>
        <v>10</v>
      </c>
      <c r="P11" s="57">
        <f t="shared" si="4"/>
        <v>333.33333333333337</v>
      </c>
      <c r="Q11" s="31">
        <v>346</v>
      </c>
      <c r="R11" s="46">
        <f>[5]Послуги!$G11-'16'!R11</f>
        <v>356</v>
      </c>
      <c r="S11" s="57">
        <f t="shared" si="5"/>
        <v>102.89017341040463</v>
      </c>
      <c r="T11" s="31">
        <v>746</v>
      </c>
      <c r="U11" s="46">
        <f>[5]Послуги!$H11-'16'!U11</f>
        <v>739</v>
      </c>
      <c r="V11" s="57">
        <f t="shared" si="6"/>
        <v>99.061662198391417</v>
      </c>
      <c r="W11" s="31">
        <v>296</v>
      </c>
      <c r="X11" s="46">
        <f>[5]Послуги!$I11-'16'!X11</f>
        <v>344</v>
      </c>
      <c r="Y11" s="57">
        <f t="shared" si="7"/>
        <v>116.21621621621621</v>
      </c>
      <c r="Z11" s="31">
        <v>222</v>
      </c>
      <c r="AA11" s="46">
        <f>[5]Послуги!$J11-'16'!AA11</f>
        <v>221</v>
      </c>
      <c r="AB11" s="57">
        <f t="shared" si="8"/>
        <v>99.549549549549553</v>
      </c>
      <c r="AC11" s="29"/>
      <c r="AD11" s="32"/>
    </row>
    <row r="12" spans="1:32" s="33" customFormat="1" ht="18" customHeight="1" x14ac:dyDescent="0.25">
      <c r="A12" s="52" t="s">
        <v>33</v>
      </c>
      <c r="B12" s="31">
        <v>772</v>
      </c>
      <c r="C12" s="31">
        <f>[5]Послуги!$B12-'16'!C12</f>
        <v>678</v>
      </c>
      <c r="D12" s="57">
        <f t="shared" si="0"/>
        <v>87.823834196891198</v>
      </c>
      <c r="E12" s="31">
        <v>246</v>
      </c>
      <c r="F12" s="31">
        <f>[5]Послуги!$C12-'16'!F12</f>
        <v>221</v>
      </c>
      <c r="G12" s="57">
        <f t="shared" si="1"/>
        <v>89.837398373983731</v>
      </c>
      <c r="H12" s="31">
        <v>77</v>
      </c>
      <c r="I12" s="31">
        <f>[5]Послуги!$D12-'16'!I12</f>
        <v>11</v>
      </c>
      <c r="J12" s="57">
        <f t="shared" si="2"/>
        <v>14.285714285714285</v>
      </c>
      <c r="K12" s="31">
        <v>13</v>
      </c>
      <c r="L12" s="31">
        <f>[5]Послуги!$E12-'16'!L12</f>
        <v>8</v>
      </c>
      <c r="M12" s="57">
        <f t="shared" si="3"/>
        <v>61.53846153846154</v>
      </c>
      <c r="N12" s="31">
        <v>3</v>
      </c>
      <c r="O12" s="31">
        <f>[5]Послуги!$F12-'16'!O12</f>
        <v>5</v>
      </c>
      <c r="P12" s="57">
        <f t="shared" si="4"/>
        <v>166.66666666666669</v>
      </c>
      <c r="Q12" s="31">
        <v>220</v>
      </c>
      <c r="R12" s="46">
        <f>[5]Послуги!$G12-'16'!R12</f>
        <v>168</v>
      </c>
      <c r="S12" s="57">
        <f t="shared" si="5"/>
        <v>76.363636363636374</v>
      </c>
      <c r="T12" s="31">
        <v>680</v>
      </c>
      <c r="U12" s="46">
        <f>[5]Послуги!$H12-'16'!U12</f>
        <v>643</v>
      </c>
      <c r="V12" s="57">
        <f t="shared" si="6"/>
        <v>94.558823529411768</v>
      </c>
      <c r="W12" s="31">
        <v>195</v>
      </c>
      <c r="X12" s="46">
        <f>[5]Послуги!$I12-'16'!X12</f>
        <v>189</v>
      </c>
      <c r="Y12" s="57">
        <f t="shared" si="7"/>
        <v>96.92307692307692</v>
      </c>
      <c r="Z12" s="31">
        <v>181</v>
      </c>
      <c r="AA12" s="46">
        <f>[5]Послуги!$J12-'16'!AA12</f>
        <v>169</v>
      </c>
      <c r="AB12" s="57">
        <f t="shared" si="8"/>
        <v>93.370165745856355</v>
      </c>
      <c r="AC12" s="29"/>
      <c r="AD12" s="32"/>
    </row>
    <row r="13" spans="1:32" s="33" customFormat="1" ht="18" customHeight="1" x14ac:dyDescent="0.25">
      <c r="A13" s="52" t="s">
        <v>34</v>
      </c>
      <c r="B13" s="31">
        <v>889</v>
      </c>
      <c r="C13" s="31">
        <f>[5]Послуги!$B13-'16'!C13</f>
        <v>830</v>
      </c>
      <c r="D13" s="57">
        <f t="shared" si="0"/>
        <v>93.363329583802027</v>
      </c>
      <c r="E13" s="31">
        <v>256</v>
      </c>
      <c r="F13" s="31">
        <f>[5]Послуги!$C13-'16'!F13</f>
        <v>264</v>
      </c>
      <c r="G13" s="57">
        <f t="shared" si="1"/>
        <v>103.125</v>
      </c>
      <c r="H13" s="31">
        <v>90</v>
      </c>
      <c r="I13" s="31">
        <f>[5]Послуги!$D13-'16'!I13</f>
        <v>48</v>
      </c>
      <c r="J13" s="57">
        <f t="shared" si="2"/>
        <v>53.333333333333336</v>
      </c>
      <c r="K13" s="31">
        <v>6</v>
      </c>
      <c r="L13" s="31">
        <f>[5]Послуги!$E13-'16'!L13</f>
        <v>4</v>
      </c>
      <c r="M13" s="57">
        <f t="shared" si="3"/>
        <v>66.666666666666657</v>
      </c>
      <c r="N13" s="31">
        <v>5</v>
      </c>
      <c r="O13" s="31">
        <f>[5]Послуги!$F13-'16'!O13</f>
        <v>1</v>
      </c>
      <c r="P13" s="57">
        <f t="shared" si="4"/>
        <v>20</v>
      </c>
      <c r="Q13" s="31">
        <v>195</v>
      </c>
      <c r="R13" s="46">
        <f>[5]Послуги!$G13-'16'!R13</f>
        <v>168</v>
      </c>
      <c r="S13" s="57">
        <f t="shared" si="5"/>
        <v>86.15384615384616</v>
      </c>
      <c r="T13" s="31">
        <v>763</v>
      </c>
      <c r="U13" s="46">
        <f>[5]Послуги!$H13-'16'!U13</f>
        <v>764</v>
      </c>
      <c r="V13" s="57">
        <f t="shared" si="6"/>
        <v>100.1310615989515</v>
      </c>
      <c r="W13" s="31">
        <v>196</v>
      </c>
      <c r="X13" s="46">
        <f>[5]Послуги!$I13-'16'!X13</f>
        <v>222</v>
      </c>
      <c r="Y13" s="57">
        <f t="shared" si="7"/>
        <v>113.26530612244898</v>
      </c>
      <c r="Z13" s="31">
        <v>159</v>
      </c>
      <c r="AA13" s="46">
        <f>[5]Послуги!$J13-'16'!AA13</f>
        <v>162</v>
      </c>
      <c r="AB13" s="57">
        <f t="shared" si="8"/>
        <v>101.88679245283019</v>
      </c>
      <c r="AC13" s="29"/>
      <c r="AD13" s="32"/>
    </row>
    <row r="14" spans="1:32" s="33" customFormat="1" ht="18" customHeight="1" x14ac:dyDescent="0.25">
      <c r="A14" s="52" t="s">
        <v>35</v>
      </c>
      <c r="B14" s="31">
        <v>145</v>
      </c>
      <c r="C14" s="31">
        <f>[5]Послуги!$B14-'16'!C14</f>
        <v>200</v>
      </c>
      <c r="D14" s="57">
        <f t="shared" si="0"/>
        <v>137.93103448275863</v>
      </c>
      <c r="E14" s="31">
        <v>67</v>
      </c>
      <c r="F14" s="31">
        <f>[5]Послуги!$C14-'16'!F14</f>
        <v>113</v>
      </c>
      <c r="G14" s="57">
        <f t="shared" si="1"/>
        <v>168.65671641791045</v>
      </c>
      <c r="H14" s="31">
        <v>11</v>
      </c>
      <c r="I14" s="31">
        <f>[5]Послуги!$D14-'16'!I14</f>
        <v>6</v>
      </c>
      <c r="J14" s="57">
        <f t="shared" si="2"/>
        <v>54.54545454545454</v>
      </c>
      <c r="K14" s="31">
        <v>5</v>
      </c>
      <c r="L14" s="31">
        <f>[5]Послуги!$E14-'16'!L14</f>
        <v>5</v>
      </c>
      <c r="M14" s="57">
        <f t="shared" si="3"/>
        <v>100</v>
      </c>
      <c r="N14" s="31">
        <v>4</v>
      </c>
      <c r="O14" s="31">
        <f>[5]Послуги!$F14-'16'!O14</f>
        <v>2</v>
      </c>
      <c r="P14" s="57">
        <f t="shared" si="4"/>
        <v>50</v>
      </c>
      <c r="Q14" s="31">
        <v>63</v>
      </c>
      <c r="R14" s="46">
        <f>[5]Послуги!$G14-'16'!R14</f>
        <v>76</v>
      </c>
      <c r="S14" s="57">
        <f t="shared" si="5"/>
        <v>120.63492063492063</v>
      </c>
      <c r="T14" s="31">
        <v>130</v>
      </c>
      <c r="U14" s="46">
        <f>[5]Послуги!$H14-'16'!U14</f>
        <v>186</v>
      </c>
      <c r="V14" s="57">
        <f t="shared" si="6"/>
        <v>143.07692307692307</v>
      </c>
      <c r="W14" s="31">
        <v>59</v>
      </c>
      <c r="X14" s="46">
        <f>[5]Послуги!$I14-'16'!X14</f>
        <v>100</v>
      </c>
      <c r="Y14" s="57">
        <f t="shared" si="7"/>
        <v>169.4915254237288</v>
      </c>
      <c r="Z14" s="31">
        <v>53</v>
      </c>
      <c r="AA14" s="46">
        <f>[5]Послуги!$J14-'16'!AA14</f>
        <v>84</v>
      </c>
      <c r="AB14" s="57">
        <f t="shared" si="8"/>
        <v>158.49056603773585</v>
      </c>
      <c r="AC14" s="29"/>
      <c r="AD14" s="32"/>
    </row>
    <row r="15" spans="1:32" s="33" customFormat="1" ht="18" customHeight="1" x14ac:dyDescent="0.25">
      <c r="A15" s="52" t="s">
        <v>36</v>
      </c>
      <c r="B15" s="31">
        <v>1077</v>
      </c>
      <c r="C15" s="31">
        <f>[5]Послуги!$B15-'16'!C15</f>
        <v>903</v>
      </c>
      <c r="D15" s="57">
        <f t="shared" si="0"/>
        <v>83.844011142061277</v>
      </c>
      <c r="E15" s="31">
        <v>400</v>
      </c>
      <c r="F15" s="31">
        <f>[5]Послуги!$C15-'16'!F15</f>
        <v>254</v>
      </c>
      <c r="G15" s="57">
        <f t="shared" si="1"/>
        <v>63.5</v>
      </c>
      <c r="H15" s="31">
        <v>63</v>
      </c>
      <c r="I15" s="31">
        <f>[5]Послуги!$D15-'16'!I15</f>
        <v>28</v>
      </c>
      <c r="J15" s="57">
        <f t="shared" si="2"/>
        <v>44.444444444444443</v>
      </c>
      <c r="K15" s="31">
        <v>12</v>
      </c>
      <c r="L15" s="31">
        <f>[5]Послуги!$E15-'16'!L15</f>
        <v>9</v>
      </c>
      <c r="M15" s="57">
        <f t="shared" si="3"/>
        <v>75</v>
      </c>
      <c r="N15" s="31">
        <v>7</v>
      </c>
      <c r="O15" s="31">
        <f>[5]Послуги!$F15-'16'!O15</f>
        <v>5</v>
      </c>
      <c r="P15" s="57">
        <f t="shared" si="4"/>
        <v>71.428571428571431</v>
      </c>
      <c r="Q15" s="31">
        <v>320</v>
      </c>
      <c r="R15" s="46">
        <f>[5]Послуги!$G15-'16'!R15</f>
        <v>175</v>
      </c>
      <c r="S15" s="57">
        <f t="shared" si="5"/>
        <v>54.6875</v>
      </c>
      <c r="T15" s="31">
        <v>986</v>
      </c>
      <c r="U15" s="46">
        <f>[5]Послуги!$H15-'16'!U15</f>
        <v>842</v>
      </c>
      <c r="V15" s="57">
        <f t="shared" si="6"/>
        <v>85.395537525354968</v>
      </c>
      <c r="W15" s="31">
        <v>327</v>
      </c>
      <c r="X15" s="46">
        <f>[5]Послуги!$I15-'16'!X15</f>
        <v>197</v>
      </c>
      <c r="Y15" s="57">
        <f t="shared" si="7"/>
        <v>60.244648318042813</v>
      </c>
      <c r="Z15" s="31">
        <v>289</v>
      </c>
      <c r="AA15" s="46">
        <f>[5]Послуги!$J15-'16'!AA15</f>
        <v>160</v>
      </c>
      <c r="AB15" s="57">
        <f t="shared" si="8"/>
        <v>55.363321799307961</v>
      </c>
      <c r="AC15" s="29"/>
      <c r="AD15" s="32"/>
    </row>
    <row r="16" spans="1:32" s="33" customFormat="1" ht="18" customHeight="1" x14ac:dyDescent="0.25">
      <c r="A16" s="52" t="s">
        <v>37</v>
      </c>
      <c r="B16" s="31">
        <v>660</v>
      </c>
      <c r="C16" s="31">
        <f>[5]Послуги!$B16-'16'!C16</f>
        <v>607</v>
      </c>
      <c r="D16" s="57">
        <f t="shared" si="0"/>
        <v>91.969696969696969</v>
      </c>
      <c r="E16" s="31">
        <v>208</v>
      </c>
      <c r="F16" s="31">
        <f>[5]Послуги!$C16-'16'!F16</f>
        <v>172</v>
      </c>
      <c r="G16" s="57">
        <f t="shared" si="1"/>
        <v>82.692307692307693</v>
      </c>
      <c r="H16" s="31">
        <v>42</v>
      </c>
      <c r="I16" s="31">
        <f>[5]Послуги!$D16-'16'!I16</f>
        <v>14</v>
      </c>
      <c r="J16" s="57">
        <f t="shared" si="2"/>
        <v>33.333333333333329</v>
      </c>
      <c r="K16" s="31">
        <v>11</v>
      </c>
      <c r="L16" s="31">
        <f>[5]Послуги!$E16-'16'!L16</f>
        <v>15</v>
      </c>
      <c r="M16" s="57">
        <f t="shared" si="3"/>
        <v>136.36363636363635</v>
      </c>
      <c r="N16" s="31">
        <v>11</v>
      </c>
      <c r="O16" s="31">
        <f>[5]Послуги!$F16-'16'!O16</f>
        <v>0</v>
      </c>
      <c r="P16" s="57">
        <f t="shared" si="4"/>
        <v>0</v>
      </c>
      <c r="Q16" s="31">
        <v>187</v>
      </c>
      <c r="R16" s="46">
        <f>[5]Послуги!$G16-'16'!R16</f>
        <v>154</v>
      </c>
      <c r="S16" s="57">
        <f t="shared" si="5"/>
        <v>82.35294117647058</v>
      </c>
      <c r="T16" s="31">
        <v>614</v>
      </c>
      <c r="U16" s="46">
        <f>[5]Послуги!$H16-'16'!U16</f>
        <v>569</v>
      </c>
      <c r="V16" s="57">
        <f t="shared" si="6"/>
        <v>92.671009771986974</v>
      </c>
      <c r="W16" s="31">
        <v>164</v>
      </c>
      <c r="X16" s="46">
        <f>[5]Послуги!$I16-'16'!X16</f>
        <v>134</v>
      </c>
      <c r="Y16" s="57">
        <f t="shared" si="7"/>
        <v>81.707317073170728</v>
      </c>
      <c r="Z16" s="31">
        <v>152</v>
      </c>
      <c r="AA16" s="46">
        <f>[5]Послуги!$J16-'16'!AA16</f>
        <v>127</v>
      </c>
      <c r="AB16" s="57">
        <f t="shared" si="8"/>
        <v>83.55263157894737</v>
      </c>
      <c r="AC16" s="29"/>
      <c r="AD16" s="32"/>
    </row>
    <row r="17" spans="1:30" s="33" customFormat="1" ht="18" customHeight="1" x14ac:dyDescent="0.25">
      <c r="A17" s="52" t="s">
        <v>38</v>
      </c>
      <c r="B17" s="31">
        <v>567</v>
      </c>
      <c r="C17" s="31">
        <f>[5]Послуги!$B17-'16'!C17</f>
        <v>673</v>
      </c>
      <c r="D17" s="57">
        <f t="shared" si="0"/>
        <v>118.69488536155204</v>
      </c>
      <c r="E17" s="31">
        <v>257</v>
      </c>
      <c r="F17" s="31">
        <f>[5]Послуги!$C17-'16'!F17</f>
        <v>359</v>
      </c>
      <c r="G17" s="57">
        <f t="shared" si="1"/>
        <v>139.68871595330739</v>
      </c>
      <c r="H17" s="31">
        <v>62</v>
      </c>
      <c r="I17" s="31">
        <f>[5]Послуги!$D17-'16'!I17</f>
        <v>58</v>
      </c>
      <c r="J17" s="57">
        <f t="shared" si="2"/>
        <v>93.548387096774192</v>
      </c>
      <c r="K17" s="31">
        <v>8</v>
      </c>
      <c r="L17" s="31">
        <f>[5]Послуги!$E17-'16'!L17</f>
        <v>9</v>
      </c>
      <c r="M17" s="57">
        <f t="shared" si="3"/>
        <v>112.5</v>
      </c>
      <c r="N17" s="31">
        <v>3</v>
      </c>
      <c r="O17" s="31">
        <f>[5]Послуги!$F17-'16'!O17</f>
        <v>2</v>
      </c>
      <c r="P17" s="57">
        <f t="shared" si="4"/>
        <v>66.666666666666657</v>
      </c>
      <c r="Q17" s="31">
        <v>211</v>
      </c>
      <c r="R17" s="46">
        <f>[5]Послуги!$G17-'16'!R17</f>
        <v>207</v>
      </c>
      <c r="S17" s="57">
        <f t="shared" si="5"/>
        <v>98.104265402843609</v>
      </c>
      <c r="T17" s="31">
        <v>480</v>
      </c>
      <c r="U17" s="46">
        <f>[5]Послуги!$H17-'16'!U17</f>
        <v>555</v>
      </c>
      <c r="V17" s="57">
        <f t="shared" si="6"/>
        <v>115.625</v>
      </c>
      <c r="W17" s="31">
        <v>209</v>
      </c>
      <c r="X17" s="46">
        <f>[5]Послуги!$I17-'16'!X17</f>
        <v>279</v>
      </c>
      <c r="Y17" s="57">
        <f t="shared" si="7"/>
        <v>133.49282296650716</v>
      </c>
      <c r="Z17" s="31">
        <v>184</v>
      </c>
      <c r="AA17" s="46">
        <f>[5]Послуги!$J17-'16'!AA17</f>
        <v>252</v>
      </c>
      <c r="AB17" s="57">
        <f t="shared" si="8"/>
        <v>136.95652173913044</v>
      </c>
      <c r="AC17" s="29"/>
      <c r="AD17" s="32"/>
    </row>
    <row r="18" spans="1:30" s="33" customFormat="1" ht="18" customHeight="1" x14ac:dyDescent="0.25">
      <c r="A18" s="52" t="s">
        <v>39</v>
      </c>
      <c r="B18" s="31">
        <v>899</v>
      </c>
      <c r="C18" s="31">
        <f>[5]Послуги!$B18-'16'!C18</f>
        <v>901</v>
      </c>
      <c r="D18" s="57">
        <f t="shared" si="0"/>
        <v>100.22246941045607</v>
      </c>
      <c r="E18" s="31">
        <v>247</v>
      </c>
      <c r="F18" s="31">
        <f>[5]Послуги!$C18-'16'!F18</f>
        <v>304</v>
      </c>
      <c r="G18" s="57">
        <f t="shared" si="1"/>
        <v>123.07692307692308</v>
      </c>
      <c r="H18" s="31">
        <v>61</v>
      </c>
      <c r="I18" s="31">
        <f>[5]Послуги!$D18-'16'!I18</f>
        <v>49</v>
      </c>
      <c r="J18" s="57">
        <f t="shared" si="2"/>
        <v>80.327868852459019</v>
      </c>
      <c r="K18" s="31">
        <v>4</v>
      </c>
      <c r="L18" s="31">
        <f>[5]Послуги!$E18-'16'!L18</f>
        <v>0</v>
      </c>
      <c r="M18" s="57">
        <f t="shared" si="3"/>
        <v>0</v>
      </c>
      <c r="N18" s="31">
        <v>3</v>
      </c>
      <c r="O18" s="31">
        <f>[5]Послуги!$F18-'16'!O18</f>
        <v>2</v>
      </c>
      <c r="P18" s="57">
        <f t="shared" si="4"/>
        <v>66.666666666666657</v>
      </c>
      <c r="Q18" s="31">
        <v>240</v>
      </c>
      <c r="R18" s="46">
        <f>[5]Послуги!$G18-'16'!R18</f>
        <v>200</v>
      </c>
      <c r="S18" s="57">
        <f t="shared" si="5"/>
        <v>83.333333333333343</v>
      </c>
      <c r="T18" s="31">
        <v>817</v>
      </c>
      <c r="U18" s="46">
        <f>[5]Послуги!$H18-'16'!U18</f>
        <v>834</v>
      </c>
      <c r="V18" s="57">
        <f t="shared" si="6"/>
        <v>102.08078335373317</v>
      </c>
      <c r="W18" s="31">
        <v>184</v>
      </c>
      <c r="X18" s="46">
        <f>[5]Послуги!$I18-'16'!X18</f>
        <v>241</v>
      </c>
      <c r="Y18" s="57">
        <f t="shared" si="7"/>
        <v>130.97826086956522</v>
      </c>
      <c r="Z18" s="31">
        <v>150</v>
      </c>
      <c r="AA18" s="46">
        <f>[5]Послуги!$J18-'16'!AA18</f>
        <v>192</v>
      </c>
      <c r="AB18" s="57">
        <f t="shared" si="8"/>
        <v>128</v>
      </c>
      <c r="AC18" s="29"/>
      <c r="AD18" s="32"/>
    </row>
    <row r="19" spans="1:30" s="33" customFormat="1" ht="18" customHeight="1" x14ac:dyDescent="0.25">
      <c r="A19" s="52" t="s">
        <v>40</v>
      </c>
      <c r="B19" s="31">
        <v>1542</v>
      </c>
      <c r="C19" s="31">
        <f>[5]Послуги!$B19-'16'!C19</f>
        <v>1651</v>
      </c>
      <c r="D19" s="57">
        <f t="shared" si="0"/>
        <v>107.06874189364461</v>
      </c>
      <c r="E19" s="31">
        <v>332</v>
      </c>
      <c r="F19" s="31">
        <f>[5]Послуги!$C19-'16'!F19</f>
        <v>493</v>
      </c>
      <c r="G19" s="57">
        <f t="shared" si="1"/>
        <v>148.49397590361446</v>
      </c>
      <c r="H19" s="31">
        <v>76</v>
      </c>
      <c r="I19" s="31">
        <f>[5]Послуги!$D19-'16'!I19</f>
        <v>54</v>
      </c>
      <c r="J19" s="57">
        <f t="shared" si="2"/>
        <v>71.05263157894737</v>
      </c>
      <c r="K19" s="31">
        <v>20</v>
      </c>
      <c r="L19" s="31">
        <f>[5]Послуги!$E19-'16'!L19</f>
        <v>6</v>
      </c>
      <c r="M19" s="57">
        <f t="shared" si="3"/>
        <v>30</v>
      </c>
      <c r="N19" s="31">
        <v>2</v>
      </c>
      <c r="O19" s="31">
        <f>[5]Послуги!$F19-'16'!O19</f>
        <v>6</v>
      </c>
      <c r="P19" s="57">
        <f t="shared" si="4"/>
        <v>300</v>
      </c>
      <c r="Q19" s="31">
        <v>297</v>
      </c>
      <c r="R19" s="46">
        <f>[5]Послуги!$G19-'16'!R19</f>
        <v>398</v>
      </c>
      <c r="S19" s="57">
        <f t="shared" si="5"/>
        <v>134.00673400673401</v>
      </c>
      <c r="T19" s="31">
        <v>1429</v>
      </c>
      <c r="U19" s="46">
        <f>[5]Послуги!$H19-'16'!U19</f>
        <v>1470</v>
      </c>
      <c r="V19" s="57">
        <f t="shared" si="6"/>
        <v>102.86913925822255</v>
      </c>
      <c r="W19" s="31">
        <v>269</v>
      </c>
      <c r="X19" s="46">
        <f>[5]Послуги!$I19-'16'!X19</f>
        <v>404</v>
      </c>
      <c r="Y19" s="57">
        <f t="shared" si="7"/>
        <v>150.18587360594796</v>
      </c>
      <c r="Z19" s="31">
        <v>247</v>
      </c>
      <c r="AA19" s="46">
        <f>[5]Послуги!$J19-'16'!AA19</f>
        <v>366</v>
      </c>
      <c r="AB19" s="57">
        <f t="shared" si="8"/>
        <v>148.17813765182186</v>
      </c>
      <c r="AC19" s="29"/>
      <c r="AD19" s="32"/>
    </row>
    <row r="20" spans="1:30" s="33" customFormat="1" ht="18" customHeight="1" x14ac:dyDescent="0.25">
      <c r="A20" s="52" t="s">
        <v>41</v>
      </c>
      <c r="B20" s="31">
        <v>421</v>
      </c>
      <c r="C20" s="31">
        <f>[5]Послуги!$B20-'16'!C20</f>
        <v>46</v>
      </c>
      <c r="D20" s="57">
        <f t="shared" si="0"/>
        <v>10.926365795724466</v>
      </c>
      <c r="E20" s="31">
        <v>179</v>
      </c>
      <c r="F20" s="31">
        <f>[5]Послуги!$C20-'16'!F20</f>
        <v>7</v>
      </c>
      <c r="G20" s="57">
        <f t="shared" si="1"/>
        <v>3.9106145251396649</v>
      </c>
      <c r="H20" s="31">
        <v>65</v>
      </c>
      <c r="I20" s="31">
        <f>[5]Послуги!$D20-'16'!I20</f>
        <v>3</v>
      </c>
      <c r="J20" s="57">
        <f t="shared" si="2"/>
        <v>4.6153846153846159</v>
      </c>
      <c r="K20" s="31">
        <v>14</v>
      </c>
      <c r="L20" s="31">
        <f>[5]Послуги!$E20-'16'!L20</f>
        <v>0</v>
      </c>
      <c r="M20" s="57">
        <f t="shared" si="3"/>
        <v>0</v>
      </c>
      <c r="N20" s="31">
        <v>5</v>
      </c>
      <c r="O20" s="31">
        <f>[5]Послуги!$F20-'16'!O20</f>
        <v>0</v>
      </c>
      <c r="P20" s="57">
        <f t="shared" si="4"/>
        <v>0</v>
      </c>
      <c r="Q20" s="31">
        <v>172</v>
      </c>
      <c r="R20" s="46">
        <f>[5]Послуги!$G20-'16'!R20</f>
        <v>3</v>
      </c>
      <c r="S20" s="57">
        <f t="shared" si="5"/>
        <v>1.7441860465116279</v>
      </c>
      <c r="T20" s="31">
        <v>342</v>
      </c>
      <c r="U20" s="46">
        <f>[5]Послуги!$H20-'16'!U20</f>
        <v>46</v>
      </c>
      <c r="V20" s="57">
        <f t="shared" si="6"/>
        <v>13.450292397660817</v>
      </c>
      <c r="W20" s="31">
        <v>117</v>
      </c>
      <c r="X20" s="46">
        <f>[5]Послуги!$I20-'16'!X20</f>
        <v>7</v>
      </c>
      <c r="Y20" s="57">
        <f t="shared" si="7"/>
        <v>5.982905982905983</v>
      </c>
      <c r="Z20" s="31">
        <v>94</v>
      </c>
      <c r="AA20" s="46">
        <f>[5]Послуги!$J20-'16'!AA20</f>
        <v>6</v>
      </c>
      <c r="AB20" s="57">
        <f t="shared" si="8"/>
        <v>6.3829787234042552</v>
      </c>
      <c r="AC20" s="29"/>
      <c r="AD20" s="32"/>
    </row>
    <row r="21" spans="1:30" s="33" customFormat="1" ht="18" customHeight="1" x14ac:dyDescent="0.25">
      <c r="A21" s="52" t="s">
        <v>42</v>
      </c>
      <c r="B21" s="31">
        <v>529</v>
      </c>
      <c r="C21" s="31">
        <f>[5]Послуги!$B21-'16'!C21</f>
        <v>552</v>
      </c>
      <c r="D21" s="57">
        <f t="shared" si="0"/>
        <v>104.34782608695652</v>
      </c>
      <c r="E21" s="31">
        <v>251</v>
      </c>
      <c r="F21" s="31">
        <f>[5]Послуги!$C21-'16'!F21</f>
        <v>255</v>
      </c>
      <c r="G21" s="57">
        <f t="shared" si="1"/>
        <v>101.59362549800797</v>
      </c>
      <c r="H21" s="31">
        <v>36</v>
      </c>
      <c r="I21" s="31">
        <f>[5]Послуги!$D21-'16'!I21</f>
        <v>50</v>
      </c>
      <c r="J21" s="57">
        <f t="shared" si="2"/>
        <v>138.88888888888889</v>
      </c>
      <c r="K21" s="31">
        <v>3</v>
      </c>
      <c r="L21" s="31">
        <f>[5]Послуги!$E21-'16'!L21</f>
        <v>0</v>
      </c>
      <c r="M21" s="57">
        <f t="shared" si="3"/>
        <v>0</v>
      </c>
      <c r="N21" s="31">
        <v>19</v>
      </c>
      <c r="O21" s="31">
        <f>[5]Послуги!$F21-'16'!O21</f>
        <v>2</v>
      </c>
      <c r="P21" s="57">
        <f t="shared" si="4"/>
        <v>10.526315789473683</v>
      </c>
      <c r="Q21" s="31">
        <v>174</v>
      </c>
      <c r="R21" s="46">
        <f>[5]Послуги!$G21-'16'!R21</f>
        <v>153</v>
      </c>
      <c r="S21" s="57">
        <f t="shared" si="5"/>
        <v>87.931034482758619</v>
      </c>
      <c r="T21" s="31">
        <v>451</v>
      </c>
      <c r="U21" s="46">
        <f>[5]Послуги!$H21-'16'!U21</f>
        <v>455</v>
      </c>
      <c r="V21" s="57">
        <f t="shared" si="6"/>
        <v>100.88691796008868</v>
      </c>
      <c r="W21" s="31">
        <v>192</v>
      </c>
      <c r="X21" s="46">
        <f>[5]Послуги!$I21-'16'!X21</f>
        <v>171</v>
      </c>
      <c r="Y21" s="57">
        <f t="shared" si="7"/>
        <v>89.0625</v>
      </c>
      <c r="Z21" s="31">
        <v>154</v>
      </c>
      <c r="AA21" s="46">
        <f>[5]Послуги!$J21-'16'!AA21</f>
        <v>149</v>
      </c>
      <c r="AB21" s="57">
        <f t="shared" si="8"/>
        <v>96.753246753246756</v>
      </c>
      <c r="AC21" s="29"/>
      <c r="AD21" s="32"/>
    </row>
    <row r="22" spans="1:30" s="33" customFormat="1" ht="18" customHeight="1" x14ac:dyDescent="0.25">
      <c r="A22" s="52" t="s">
        <v>43</v>
      </c>
      <c r="B22" s="31">
        <v>283</v>
      </c>
      <c r="C22" s="31">
        <f>[5]Послуги!$B22-'16'!C22</f>
        <v>276</v>
      </c>
      <c r="D22" s="57">
        <f t="shared" si="0"/>
        <v>97.526501766784463</v>
      </c>
      <c r="E22" s="31">
        <v>223</v>
      </c>
      <c r="F22" s="31">
        <f>[5]Послуги!$C22-'16'!F22</f>
        <v>260</v>
      </c>
      <c r="G22" s="57">
        <f t="shared" si="1"/>
        <v>116.59192825112108</v>
      </c>
      <c r="H22" s="31">
        <v>40</v>
      </c>
      <c r="I22" s="31">
        <f>[5]Послуги!$D22-'16'!I22</f>
        <v>24</v>
      </c>
      <c r="J22" s="57">
        <f t="shared" si="2"/>
        <v>60</v>
      </c>
      <c r="K22" s="31">
        <v>13</v>
      </c>
      <c r="L22" s="31">
        <f>[5]Послуги!$E22-'16'!L22</f>
        <v>6</v>
      </c>
      <c r="M22" s="57">
        <f t="shared" si="3"/>
        <v>46.153846153846153</v>
      </c>
      <c r="N22" s="31">
        <v>6</v>
      </c>
      <c r="O22" s="31">
        <f>[5]Послуги!$F22-'16'!O22</f>
        <v>1</v>
      </c>
      <c r="P22" s="57">
        <f t="shared" si="4"/>
        <v>16.666666666666664</v>
      </c>
      <c r="Q22" s="31">
        <v>219</v>
      </c>
      <c r="R22" s="46">
        <f>[5]Послуги!$G22-'16'!R22</f>
        <v>255</v>
      </c>
      <c r="S22" s="57">
        <f t="shared" si="5"/>
        <v>116.43835616438356</v>
      </c>
      <c r="T22" s="31">
        <v>206</v>
      </c>
      <c r="U22" s="46">
        <f>[5]Послуги!$H22-'16'!U22</f>
        <v>223</v>
      </c>
      <c r="V22" s="57">
        <f t="shared" si="6"/>
        <v>108.25242718446601</v>
      </c>
      <c r="W22" s="31">
        <v>179</v>
      </c>
      <c r="X22" s="46">
        <f>[5]Послуги!$I22-'16'!X22</f>
        <v>209</v>
      </c>
      <c r="Y22" s="57">
        <f t="shared" si="7"/>
        <v>116.75977653631284</v>
      </c>
      <c r="Z22" s="31">
        <v>146</v>
      </c>
      <c r="AA22" s="46">
        <f>[5]Послуги!$J22-'16'!AA22</f>
        <v>167</v>
      </c>
      <c r="AB22" s="57">
        <f t="shared" si="8"/>
        <v>114.38356164383561</v>
      </c>
      <c r="AC22" s="29"/>
      <c r="AD22" s="32"/>
    </row>
    <row r="23" spans="1:30" s="33" customFormat="1" ht="18" customHeight="1" x14ac:dyDescent="0.25">
      <c r="A23" s="52" t="s">
        <v>44</v>
      </c>
      <c r="B23" s="31">
        <v>483</v>
      </c>
      <c r="C23" s="31">
        <f>[5]Послуги!$B23-'16'!C23</f>
        <v>505</v>
      </c>
      <c r="D23" s="57">
        <f t="shared" si="0"/>
        <v>104.55486542443064</v>
      </c>
      <c r="E23" s="31">
        <v>224</v>
      </c>
      <c r="F23" s="31">
        <f>[5]Послуги!$C23-'16'!F23</f>
        <v>269</v>
      </c>
      <c r="G23" s="57">
        <f t="shared" si="1"/>
        <v>120.08928571428572</v>
      </c>
      <c r="H23" s="31">
        <v>26</v>
      </c>
      <c r="I23" s="31">
        <f>[5]Послуги!$D23-'16'!I23</f>
        <v>18</v>
      </c>
      <c r="J23" s="57">
        <f t="shared" si="2"/>
        <v>69.230769230769226</v>
      </c>
      <c r="K23" s="31">
        <v>5</v>
      </c>
      <c r="L23" s="31">
        <f>[5]Послуги!$E23-'16'!L23</f>
        <v>1</v>
      </c>
      <c r="M23" s="57">
        <f t="shared" si="3"/>
        <v>20</v>
      </c>
      <c r="N23" s="31">
        <v>1</v>
      </c>
      <c r="O23" s="31">
        <f>[5]Послуги!$F23-'16'!O23</f>
        <v>0</v>
      </c>
      <c r="P23" s="57">
        <f t="shared" si="4"/>
        <v>0</v>
      </c>
      <c r="Q23" s="31">
        <v>175</v>
      </c>
      <c r="R23" s="46">
        <f>[5]Послуги!$G23-'16'!R23</f>
        <v>112</v>
      </c>
      <c r="S23" s="57">
        <f t="shared" si="5"/>
        <v>64</v>
      </c>
      <c r="T23" s="31">
        <v>443</v>
      </c>
      <c r="U23" s="46">
        <f>[5]Послуги!$H23-'16'!U23</f>
        <v>465</v>
      </c>
      <c r="V23" s="57">
        <f t="shared" si="6"/>
        <v>104.96613995485326</v>
      </c>
      <c r="W23" s="31">
        <v>186</v>
      </c>
      <c r="X23" s="46">
        <f>[5]Послуги!$I23-'16'!X23</f>
        <v>230</v>
      </c>
      <c r="Y23" s="57">
        <f t="shared" si="7"/>
        <v>123.65591397849462</v>
      </c>
      <c r="Z23" s="31">
        <v>143</v>
      </c>
      <c r="AA23" s="46">
        <f>[5]Послуги!$J23-'16'!AA23</f>
        <v>185</v>
      </c>
      <c r="AB23" s="57">
        <f t="shared" si="8"/>
        <v>129.37062937062939</v>
      </c>
      <c r="AC23" s="29"/>
      <c r="AD23" s="32"/>
    </row>
    <row r="24" spans="1:30" s="33" customFormat="1" ht="18" customHeight="1" x14ac:dyDescent="0.25">
      <c r="A24" s="52" t="s">
        <v>45</v>
      </c>
      <c r="B24" s="31">
        <v>453</v>
      </c>
      <c r="C24" s="31">
        <f>[5]Послуги!$B24-'16'!C24</f>
        <v>414</v>
      </c>
      <c r="D24" s="57">
        <f t="shared" si="0"/>
        <v>91.390728476821195</v>
      </c>
      <c r="E24" s="31">
        <v>176</v>
      </c>
      <c r="F24" s="31">
        <f>[5]Послуги!$C24-'16'!F24</f>
        <v>177</v>
      </c>
      <c r="G24" s="57">
        <f t="shared" si="1"/>
        <v>100.56818181818181</v>
      </c>
      <c r="H24" s="31">
        <v>26</v>
      </c>
      <c r="I24" s="31">
        <f>[5]Послуги!$D24-'16'!I24</f>
        <v>16</v>
      </c>
      <c r="J24" s="57">
        <f t="shared" si="2"/>
        <v>61.53846153846154</v>
      </c>
      <c r="K24" s="31">
        <v>3</v>
      </c>
      <c r="L24" s="31">
        <f>[5]Послуги!$E24-'16'!L24</f>
        <v>0</v>
      </c>
      <c r="M24" s="57">
        <f t="shared" si="3"/>
        <v>0</v>
      </c>
      <c r="N24" s="31">
        <v>3</v>
      </c>
      <c r="O24" s="31">
        <f>[5]Послуги!$F24-'16'!O24</f>
        <v>0</v>
      </c>
      <c r="P24" s="57">
        <f t="shared" si="4"/>
        <v>0</v>
      </c>
      <c r="Q24" s="31">
        <v>150</v>
      </c>
      <c r="R24" s="46">
        <f>[5]Послуги!$G24-'16'!R24</f>
        <v>65</v>
      </c>
      <c r="S24" s="57">
        <f t="shared" si="5"/>
        <v>43.333333333333336</v>
      </c>
      <c r="T24" s="31">
        <v>408</v>
      </c>
      <c r="U24" s="46">
        <f>[5]Послуги!$H24-'16'!U24</f>
        <v>384</v>
      </c>
      <c r="V24" s="57">
        <f t="shared" si="6"/>
        <v>94.117647058823522</v>
      </c>
      <c r="W24" s="31">
        <v>144</v>
      </c>
      <c r="X24" s="46">
        <f>[5]Послуги!$I24-'16'!X24</f>
        <v>149</v>
      </c>
      <c r="Y24" s="57">
        <f t="shared" si="7"/>
        <v>103.47222222222223</v>
      </c>
      <c r="Z24" s="31">
        <v>124</v>
      </c>
      <c r="AA24" s="46">
        <f>[5]Послуги!$J24-'16'!AA24</f>
        <v>119</v>
      </c>
      <c r="AB24" s="57">
        <f t="shared" si="8"/>
        <v>95.967741935483872</v>
      </c>
      <c r="AC24" s="29"/>
      <c r="AD24" s="32"/>
    </row>
    <row r="25" spans="1:30" s="33" customFormat="1" ht="18" customHeight="1" x14ac:dyDescent="0.25">
      <c r="A25" s="53" t="s">
        <v>46</v>
      </c>
      <c r="B25" s="31">
        <v>482</v>
      </c>
      <c r="C25" s="31">
        <f>[5]Послуги!$B25-'16'!C25</f>
        <v>603</v>
      </c>
      <c r="D25" s="57">
        <f t="shared" si="0"/>
        <v>125.10373443983403</v>
      </c>
      <c r="E25" s="31">
        <v>192</v>
      </c>
      <c r="F25" s="31">
        <f>[5]Послуги!$C25-'16'!F25</f>
        <v>283</v>
      </c>
      <c r="G25" s="57">
        <f t="shared" si="1"/>
        <v>147.39583333333331</v>
      </c>
      <c r="H25" s="31">
        <v>39</v>
      </c>
      <c r="I25" s="31">
        <f>[5]Послуги!$D25-'16'!I25</f>
        <v>31</v>
      </c>
      <c r="J25" s="57">
        <f t="shared" si="2"/>
        <v>79.487179487179489</v>
      </c>
      <c r="K25" s="31">
        <v>4</v>
      </c>
      <c r="L25" s="31">
        <f>[5]Послуги!$E25-'16'!L25</f>
        <v>2</v>
      </c>
      <c r="M25" s="57">
        <f t="shared" si="3"/>
        <v>50</v>
      </c>
      <c r="N25" s="31">
        <v>2</v>
      </c>
      <c r="O25" s="31">
        <f>[5]Послуги!$F25-'16'!O25</f>
        <v>4</v>
      </c>
      <c r="P25" s="57">
        <f t="shared" si="4"/>
        <v>200</v>
      </c>
      <c r="Q25" s="31">
        <v>183</v>
      </c>
      <c r="R25" s="46">
        <f>[5]Послуги!$G25-'16'!R25</f>
        <v>223</v>
      </c>
      <c r="S25" s="57">
        <f t="shared" si="5"/>
        <v>121.85792349726776</v>
      </c>
      <c r="T25" s="31">
        <v>415</v>
      </c>
      <c r="U25" s="46">
        <f>[5]Послуги!$H25-'16'!U25</f>
        <v>536</v>
      </c>
      <c r="V25" s="57">
        <f t="shared" si="6"/>
        <v>129.15662650602408</v>
      </c>
      <c r="W25" s="31">
        <v>151</v>
      </c>
      <c r="X25" s="46">
        <f>[5]Послуги!$I25-'16'!X25</f>
        <v>224</v>
      </c>
      <c r="Y25" s="57">
        <f t="shared" si="7"/>
        <v>148.34437086092714</v>
      </c>
      <c r="Z25" s="31">
        <v>127</v>
      </c>
      <c r="AA25" s="46">
        <f>[5]Послуги!$J25-'16'!AA25</f>
        <v>184</v>
      </c>
      <c r="AB25" s="57">
        <f t="shared" si="8"/>
        <v>144.88188976377953</v>
      </c>
      <c r="AC25" s="29"/>
      <c r="AD25" s="32"/>
    </row>
    <row r="26" spans="1:30" s="33" customFormat="1" ht="18" customHeight="1" x14ac:dyDescent="0.25">
      <c r="A26" s="52" t="s">
        <v>47</v>
      </c>
      <c r="B26" s="31">
        <v>16514</v>
      </c>
      <c r="C26" s="31">
        <f>[5]Послуги!$B26-'16'!C26</f>
        <v>16675</v>
      </c>
      <c r="D26" s="57">
        <f t="shared" si="0"/>
        <v>100.97493036211699</v>
      </c>
      <c r="E26" s="31">
        <v>2460</v>
      </c>
      <c r="F26" s="31">
        <f>[5]Послуги!$C26-'16'!F26</f>
        <v>4032</v>
      </c>
      <c r="G26" s="57">
        <f t="shared" si="1"/>
        <v>163.90243902439025</v>
      </c>
      <c r="H26" s="31">
        <v>1010</v>
      </c>
      <c r="I26" s="31">
        <f>[5]Послуги!$D26-'16'!I26</f>
        <v>338</v>
      </c>
      <c r="J26" s="57">
        <f t="shared" si="2"/>
        <v>33.46534653465347</v>
      </c>
      <c r="K26" s="31">
        <v>62</v>
      </c>
      <c r="L26" s="31">
        <f>[5]Послуги!$E26-'16'!L26</f>
        <v>16</v>
      </c>
      <c r="M26" s="57">
        <f t="shared" si="3"/>
        <v>25.806451612903224</v>
      </c>
      <c r="N26" s="31">
        <v>124</v>
      </c>
      <c r="O26" s="31">
        <f>[5]Послуги!$F26-'16'!O26</f>
        <v>17</v>
      </c>
      <c r="P26" s="57">
        <f t="shared" si="4"/>
        <v>13.709677419354838</v>
      </c>
      <c r="Q26" s="31">
        <v>1717</v>
      </c>
      <c r="R26" s="46">
        <f>[5]Послуги!$G26-'16'!R26</f>
        <v>1508</v>
      </c>
      <c r="S26" s="57">
        <f t="shared" si="5"/>
        <v>87.827606290040777</v>
      </c>
      <c r="T26" s="31">
        <v>15719</v>
      </c>
      <c r="U26" s="46">
        <f>[5]Послуги!$H26-'16'!U26</f>
        <v>14763</v>
      </c>
      <c r="V26" s="57">
        <f t="shared" si="6"/>
        <v>93.918188179909663</v>
      </c>
      <c r="W26" s="31">
        <v>1949</v>
      </c>
      <c r="X26" s="46">
        <f>[5]Послуги!$I26-'16'!X26</f>
        <v>3178</v>
      </c>
      <c r="Y26" s="57">
        <f t="shared" si="7"/>
        <v>163.05797845048744</v>
      </c>
      <c r="Z26" s="31">
        <v>1598</v>
      </c>
      <c r="AA26" s="46">
        <f>[5]Послуги!$J26-'16'!AA26</f>
        <v>2544</v>
      </c>
      <c r="AB26" s="57">
        <f t="shared" si="8"/>
        <v>159.19899874843554</v>
      </c>
      <c r="AC26" s="29"/>
      <c r="AD26" s="32"/>
    </row>
    <row r="27" spans="1:30" s="33" customFormat="1" ht="18" customHeight="1" x14ac:dyDescent="0.25">
      <c r="A27" s="52" t="s">
        <v>48</v>
      </c>
      <c r="B27" s="31">
        <v>5859</v>
      </c>
      <c r="C27" s="31">
        <f>[5]Послуги!$B27-'16'!C27</f>
        <v>5812</v>
      </c>
      <c r="D27" s="57">
        <f t="shared" si="0"/>
        <v>99.197815326847589</v>
      </c>
      <c r="E27" s="31">
        <v>837</v>
      </c>
      <c r="F27" s="31">
        <f>[5]Послуги!$C27-'16'!F27</f>
        <v>1047</v>
      </c>
      <c r="G27" s="57">
        <f t="shared" si="1"/>
        <v>125.08960573476702</v>
      </c>
      <c r="H27" s="31">
        <v>293</v>
      </c>
      <c r="I27" s="31">
        <f>[5]Послуги!$D27-'16'!I27</f>
        <v>136</v>
      </c>
      <c r="J27" s="57">
        <f t="shared" si="2"/>
        <v>46.416382252559728</v>
      </c>
      <c r="K27" s="31">
        <v>69</v>
      </c>
      <c r="L27" s="31">
        <f>[5]Послуги!$E27-'16'!L27</f>
        <v>63</v>
      </c>
      <c r="M27" s="57">
        <f t="shared" si="3"/>
        <v>91.304347826086953</v>
      </c>
      <c r="N27" s="31">
        <v>46</v>
      </c>
      <c r="O27" s="31">
        <f>[5]Послуги!$F27-'16'!O27</f>
        <v>16</v>
      </c>
      <c r="P27" s="57">
        <f t="shared" si="4"/>
        <v>34.782608695652172</v>
      </c>
      <c r="Q27" s="31">
        <v>794</v>
      </c>
      <c r="R27" s="46">
        <f>[5]Послуги!$G27-'16'!R27</f>
        <v>972</v>
      </c>
      <c r="S27" s="57">
        <f t="shared" si="5"/>
        <v>122.41813602015112</v>
      </c>
      <c r="T27" s="31">
        <v>5400</v>
      </c>
      <c r="U27" s="46">
        <f>[5]Послуги!$H27-'16'!U27</f>
        <v>5495</v>
      </c>
      <c r="V27" s="57">
        <f t="shared" si="6"/>
        <v>101.75925925925927</v>
      </c>
      <c r="W27" s="31">
        <v>630</v>
      </c>
      <c r="X27" s="46">
        <f>[5]Послуги!$I27-'16'!X27</f>
        <v>799</v>
      </c>
      <c r="Y27" s="57">
        <f t="shared" si="7"/>
        <v>126.82539682539682</v>
      </c>
      <c r="Z27" s="31">
        <v>544</v>
      </c>
      <c r="AA27" s="46">
        <f>[5]Послуги!$J27-'16'!AA27</f>
        <v>692</v>
      </c>
      <c r="AB27" s="57">
        <f t="shared" si="8"/>
        <v>127.20588235294117</v>
      </c>
      <c r="AC27" s="29"/>
      <c r="AD27" s="32"/>
    </row>
    <row r="28" spans="1:30" s="33" customFormat="1" ht="18" customHeight="1" x14ac:dyDescent="0.25">
      <c r="A28" s="54" t="s">
        <v>49</v>
      </c>
      <c r="B28" s="31">
        <v>4107</v>
      </c>
      <c r="C28" s="31">
        <f>[5]Послуги!$B28-'16'!C28</f>
        <v>4013</v>
      </c>
      <c r="D28" s="57">
        <f t="shared" si="0"/>
        <v>97.711224738251772</v>
      </c>
      <c r="E28" s="31">
        <v>936</v>
      </c>
      <c r="F28" s="31">
        <f>[5]Послуги!$C28-'16'!F28</f>
        <v>1009</v>
      </c>
      <c r="G28" s="57">
        <f t="shared" si="1"/>
        <v>107.79914529914529</v>
      </c>
      <c r="H28" s="31">
        <v>273</v>
      </c>
      <c r="I28" s="31">
        <f>[5]Послуги!$D28-'16'!I28</f>
        <v>197</v>
      </c>
      <c r="J28" s="57">
        <f t="shared" si="2"/>
        <v>72.161172161172161</v>
      </c>
      <c r="K28" s="31">
        <v>14</v>
      </c>
      <c r="L28" s="31">
        <f>[5]Послуги!$E28-'16'!L28</f>
        <v>8</v>
      </c>
      <c r="M28" s="57">
        <f t="shared" si="3"/>
        <v>57.142857142857139</v>
      </c>
      <c r="N28" s="31">
        <v>4</v>
      </c>
      <c r="O28" s="31">
        <f>[5]Послуги!$F28-'16'!O28</f>
        <v>6</v>
      </c>
      <c r="P28" s="57">
        <f t="shared" si="4"/>
        <v>150</v>
      </c>
      <c r="Q28" s="31">
        <v>910</v>
      </c>
      <c r="R28" s="46">
        <f>[5]Послуги!$G28-'16'!R28</f>
        <v>968</v>
      </c>
      <c r="S28" s="57">
        <f t="shared" si="5"/>
        <v>106.37362637362638</v>
      </c>
      <c r="T28" s="31">
        <v>3712</v>
      </c>
      <c r="U28" s="46">
        <f>[5]Послуги!$H28-'16'!U28</f>
        <v>3647</v>
      </c>
      <c r="V28" s="57">
        <f t="shared" si="6"/>
        <v>98.24892241379311</v>
      </c>
      <c r="W28" s="31">
        <v>758</v>
      </c>
      <c r="X28" s="46">
        <f>[5]Послуги!$I28-'16'!X28</f>
        <v>753</v>
      </c>
      <c r="Y28" s="57">
        <f t="shared" si="7"/>
        <v>99.340369393139838</v>
      </c>
      <c r="Z28" s="31">
        <v>680</v>
      </c>
      <c r="AA28" s="46">
        <f>[5]Послуги!$J28-'16'!AA28</f>
        <v>647</v>
      </c>
      <c r="AB28" s="57">
        <f t="shared" si="8"/>
        <v>95.147058823529406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N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AA8" sqref="AA8:AA28"/>
    </sheetView>
  </sheetViews>
  <sheetFormatPr defaultRowHeight="14.25" x14ac:dyDescent="0.2"/>
  <cols>
    <col min="1" max="1" width="29.140625" style="37" customWidth="1"/>
    <col min="2" max="2" width="11" style="37" customWidth="1"/>
    <col min="3" max="3" width="9.85546875" style="37" customWidth="1"/>
    <col min="4" max="4" width="8.28515625" style="37" customWidth="1"/>
    <col min="5" max="6" width="11.7109375" style="37" customWidth="1"/>
    <col min="7" max="7" width="7.42578125" style="37" customWidth="1"/>
    <col min="8" max="8" width="11.85546875" style="37" customWidth="1"/>
    <col min="9" max="9" width="11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10" style="37" customWidth="1"/>
    <col min="15" max="15" width="9.140625" style="37" customWidth="1"/>
    <col min="16" max="16" width="8.140625" style="37" customWidth="1"/>
    <col min="17" max="18" width="9.5703125" style="37" customWidth="1"/>
    <col min="19" max="19" width="8.140625" style="37" customWidth="1"/>
    <col min="20" max="20" width="10.5703125" style="37" customWidth="1"/>
    <col min="21" max="21" width="10.71093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8.28515625" style="37" customWidth="1"/>
    <col min="26" max="16384" width="9.140625" style="37"/>
  </cols>
  <sheetData>
    <row r="1" spans="1:32" s="22" customFormat="1" ht="66" customHeight="1" x14ac:dyDescent="0.35">
      <c r="B1" s="102" t="s">
        <v>75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62"/>
      <c r="O1" s="62"/>
      <c r="P1" s="62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13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27</v>
      </c>
      <c r="D4" s="86" t="s">
        <v>2</v>
      </c>
      <c r="E4" s="85" t="s">
        <v>15</v>
      </c>
      <c r="F4" s="85" t="s">
        <v>27</v>
      </c>
      <c r="G4" s="86" t="s">
        <v>2</v>
      </c>
      <c r="H4" s="85" t="s">
        <v>15</v>
      </c>
      <c r="I4" s="85" t="s">
        <v>27</v>
      </c>
      <c r="J4" s="86" t="s">
        <v>2</v>
      </c>
      <c r="K4" s="85" t="s">
        <v>15</v>
      </c>
      <c r="L4" s="85" t="s">
        <v>27</v>
      </c>
      <c r="M4" s="86" t="s">
        <v>2</v>
      </c>
      <c r="N4" s="85" t="s">
        <v>15</v>
      </c>
      <c r="O4" s="85" t="s">
        <v>27</v>
      </c>
      <c r="P4" s="86" t="s">
        <v>2</v>
      </c>
      <c r="Q4" s="85" t="s">
        <v>15</v>
      </c>
      <c r="R4" s="85" t="s">
        <v>27</v>
      </c>
      <c r="S4" s="86" t="s">
        <v>2</v>
      </c>
      <c r="T4" s="85" t="s">
        <v>15</v>
      </c>
      <c r="U4" s="85" t="s">
        <v>27</v>
      </c>
      <c r="V4" s="86" t="s">
        <v>2</v>
      </c>
      <c r="W4" s="85" t="s">
        <v>15</v>
      </c>
      <c r="X4" s="85" t="s">
        <v>27</v>
      </c>
      <c r="Y4" s="86" t="s">
        <v>2</v>
      </c>
      <c r="Z4" s="85" t="s">
        <v>15</v>
      </c>
      <c r="AA4" s="85" t="s">
        <v>27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28</v>
      </c>
      <c r="B7" s="28">
        <f>SUM(B8:B28)</f>
        <v>18519</v>
      </c>
      <c r="C7" s="28">
        <f>SUM(C8:C28)</f>
        <v>18959</v>
      </c>
      <c r="D7" s="56">
        <f>IF(B7=0,0,C7/B7)*100</f>
        <v>102.37593822560613</v>
      </c>
      <c r="E7" s="28">
        <f>SUM(E8:E28)</f>
        <v>6193</v>
      </c>
      <c r="F7" s="28">
        <f>SUM(F8:F28)</f>
        <v>6752</v>
      </c>
      <c r="G7" s="56">
        <f>IF(E7=0,0,F7/E7)*100</f>
        <v>109.02632003875343</v>
      </c>
      <c r="H7" s="28">
        <f>SUM(H8:H28)</f>
        <v>1202</v>
      </c>
      <c r="I7" s="28">
        <f>SUM(I8:I28)</f>
        <v>666</v>
      </c>
      <c r="J7" s="56">
        <f>IF(H7=0,0,I7/H7)*100</f>
        <v>55.407653910149747</v>
      </c>
      <c r="K7" s="28">
        <f>SUM(K8:K28)</f>
        <v>427</v>
      </c>
      <c r="L7" s="28">
        <f>SUM(L8:L28)</f>
        <v>249</v>
      </c>
      <c r="M7" s="56">
        <f>IF(K7=0,0,L7/K7)*100</f>
        <v>58.313817330210767</v>
      </c>
      <c r="N7" s="28">
        <f>SUM(N8:N28)</f>
        <v>198</v>
      </c>
      <c r="O7" s="28">
        <f>SUM(O8:O28)</f>
        <v>106</v>
      </c>
      <c r="P7" s="56">
        <f>IF(N7=0,0,O7/N7)*100</f>
        <v>53.535353535353536</v>
      </c>
      <c r="Q7" s="28">
        <f>SUM(Q8:Q28)</f>
        <v>5535</v>
      </c>
      <c r="R7" s="28">
        <f>SUM(R8:R28)</f>
        <v>4837</v>
      </c>
      <c r="S7" s="56">
        <f>IF(Q7=0,0,R7/Q7)*100</f>
        <v>87.38934056007227</v>
      </c>
      <c r="T7" s="28">
        <f>SUM(T8:T28)</f>
        <v>16744</v>
      </c>
      <c r="U7" s="28">
        <f>SUM(U8:U28)</f>
        <v>17343</v>
      </c>
      <c r="V7" s="56">
        <f>IF(T7=0,0,U7/T7)*100</f>
        <v>103.57740086000955</v>
      </c>
      <c r="W7" s="28">
        <f>SUM(W8:W28)</f>
        <v>4991</v>
      </c>
      <c r="X7" s="28">
        <f>SUM(X8:X28)</f>
        <v>5530</v>
      </c>
      <c r="Y7" s="56">
        <f>IF(W7=0,0,X7/W7)*100</f>
        <v>110.79943899018232</v>
      </c>
      <c r="Z7" s="28">
        <f>SUM(Z8:Z28)</f>
        <v>4415</v>
      </c>
      <c r="AA7" s="28">
        <f>SUM(AA8:AA28)</f>
        <v>4871</v>
      </c>
      <c r="AB7" s="56">
        <f>IF(Z7=0,0,AA7/Z7)*100</f>
        <v>110.32842582106454</v>
      </c>
      <c r="AC7" s="29"/>
      <c r="AF7" s="33"/>
    </row>
    <row r="8" spans="1:32" s="33" customFormat="1" ht="18" customHeight="1" x14ac:dyDescent="0.25">
      <c r="A8" s="51" t="s">
        <v>29</v>
      </c>
      <c r="B8" s="31">
        <v>1580</v>
      </c>
      <c r="C8" s="31">
        <v>1595</v>
      </c>
      <c r="D8" s="57">
        <f t="shared" ref="D8:D28" si="0">IF(B8=0,0,C8/B8)*100</f>
        <v>100.9493670886076</v>
      </c>
      <c r="E8" s="31">
        <v>459</v>
      </c>
      <c r="F8" s="31">
        <v>525</v>
      </c>
      <c r="G8" s="57">
        <f t="shared" ref="G8:G28" si="1">IF(E8=0,0,F8/E8)*100</f>
        <v>114.37908496732025</v>
      </c>
      <c r="H8" s="31">
        <v>101</v>
      </c>
      <c r="I8" s="31">
        <v>52</v>
      </c>
      <c r="J8" s="57">
        <f t="shared" ref="J8:J28" si="2">IF(H8=0,0,I8/H8)*100</f>
        <v>51.485148514851488</v>
      </c>
      <c r="K8" s="31">
        <v>45</v>
      </c>
      <c r="L8" s="31">
        <v>57</v>
      </c>
      <c r="M8" s="57">
        <f t="shared" ref="M8:M28" si="3">IF(K8=0,0,L8/K8)*100</f>
        <v>126.66666666666666</v>
      </c>
      <c r="N8" s="31">
        <v>19</v>
      </c>
      <c r="O8" s="31">
        <v>4</v>
      </c>
      <c r="P8" s="57">
        <f t="shared" ref="P8:P28" si="4">IF(N8=0,0,O8/N8)*100</f>
        <v>21.052631578947366</v>
      </c>
      <c r="Q8" s="31">
        <v>443</v>
      </c>
      <c r="R8" s="46">
        <v>465</v>
      </c>
      <c r="S8" s="57">
        <f t="shared" ref="S8:S28" si="5">IF(Q8=0,0,R8/Q8)*100</f>
        <v>104.96613995485326</v>
      </c>
      <c r="T8" s="31">
        <v>1431</v>
      </c>
      <c r="U8" s="46">
        <v>1484</v>
      </c>
      <c r="V8" s="57">
        <f t="shared" ref="V8:V28" si="6">IF(T8=0,0,U8/T8)*100</f>
        <v>103.7037037037037</v>
      </c>
      <c r="W8" s="31">
        <v>337</v>
      </c>
      <c r="X8" s="46">
        <v>414</v>
      </c>
      <c r="Y8" s="57">
        <f t="shared" ref="Y8:Y28" si="7">IF(W8=0,0,X8/W8)*100</f>
        <v>122.84866468842731</v>
      </c>
      <c r="Z8" s="31">
        <v>313</v>
      </c>
      <c r="AA8" s="46">
        <v>403</v>
      </c>
      <c r="AB8" s="57">
        <f t="shared" ref="AB8:AB28" si="8">IF(Z8=0,0,AA8/Z8)*100</f>
        <v>128.75399361022363</v>
      </c>
      <c r="AC8" s="29"/>
      <c r="AD8" s="32"/>
    </row>
    <row r="9" spans="1:32" s="34" customFormat="1" ht="18" customHeight="1" x14ac:dyDescent="0.25">
      <c r="A9" s="52" t="s">
        <v>30</v>
      </c>
      <c r="B9" s="31">
        <v>1336</v>
      </c>
      <c r="C9" s="31">
        <v>1313</v>
      </c>
      <c r="D9" s="57">
        <f t="shared" si="0"/>
        <v>98.278443113772454</v>
      </c>
      <c r="E9" s="31">
        <v>252</v>
      </c>
      <c r="F9" s="31">
        <v>267</v>
      </c>
      <c r="G9" s="57">
        <f t="shared" si="1"/>
        <v>105.95238095238095</v>
      </c>
      <c r="H9" s="31">
        <v>84</v>
      </c>
      <c r="I9" s="31">
        <v>26</v>
      </c>
      <c r="J9" s="57">
        <f t="shared" si="2"/>
        <v>30.952380952380953</v>
      </c>
      <c r="K9" s="31">
        <v>4</v>
      </c>
      <c r="L9" s="31">
        <v>2</v>
      </c>
      <c r="M9" s="57">
        <f t="shared" si="3"/>
        <v>50</v>
      </c>
      <c r="N9" s="31">
        <v>5</v>
      </c>
      <c r="O9" s="31">
        <v>0</v>
      </c>
      <c r="P9" s="57">
        <f t="shared" si="4"/>
        <v>0</v>
      </c>
      <c r="Q9" s="31">
        <v>225</v>
      </c>
      <c r="R9" s="46">
        <v>151</v>
      </c>
      <c r="S9" s="57">
        <f t="shared" si="5"/>
        <v>67.111111111111114</v>
      </c>
      <c r="T9" s="31">
        <v>1239</v>
      </c>
      <c r="U9" s="46">
        <v>1262</v>
      </c>
      <c r="V9" s="57">
        <f t="shared" si="6"/>
        <v>101.85633575464084</v>
      </c>
      <c r="W9" s="31">
        <v>175</v>
      </c>
      <c r="X9" s="46">
        <v>228</v>
      </c>
      <c r="Y9" s="57">
        <f t="shared" si="7"/>
        <v>130.28571428571431</v>
      </c>
      <c r="Z9" s="31">
        <v>158</v>
      </c>
      <c r="AA9" s="46">
        <v>214</v>
      </c>
      <c r="AB9" s="57">
        <f t="shared" si="8"/>
        <v>135.44303797468353</v>
      </c>
      <c r="AC9" s="29"/>
      <c r="AD9" s="32"/>
    </row>
    <row r="10" spans="1:32" s="33" customFormat="1" ht="18" customHeight="1" x14ac:dyDescent="0.25">
      <c r="A10" s="52" t="s">
        <v>31</v>
      </c>
      <c r="B10" s="31">
        <v>623</v>
      </c>
      <c r="C10" s="31">
        <v>525</v>
      </c>
      <c r="D10" s="57">
        <f t="shared" si="0"/>
        <v>84.269662921348313</v>
      </c>
      <c r="E10" s="31">
        <v>262</v>
      </c>
      <c r="F10" s="31">
        <v>195</v>
      </c>
      <c r="G10" s="57">
        <f t="shared" si="1"/>
        <v>74.427480916030532</v>
      </c>
      <c r="H10" s="31">
        <v>24</v>
      </c>
      <c r="I10" s="31">
        <v>16</v>
      </c>
      <c r="J10" s="57">
        <f t="shared" si="2"/>
        <v>66.666666666666657</v>
      </c>
      <c r="K10" s="31">
        <v>19</v>
      </c>
      <c r="L10" s="31">
        <v>2</v>
      </c>
      <c r="M10" s="57">
        <f t="shared" si="3"/>
        <v>10.526315789473683</v>
      </c>
      <c r="N10" s="31">
        <v>14</v>
      </c>
      <c r="O10" s="31">
        <v>5</v>
      </c>
      <c r="P10" s="57">
        <f t="shared" si="4"/>
        <v>35.714285714285715</v>
      </c>
      <c r="Q10" s="31">
        <v>252</v>
      </c>
      <c r="R10" s="46">
        <v>174</v>
      </c>
      <c r="S10" s="57">
        <f t="shared" si="5"/>
        <v>69.047619047619051</v>
      </c>
      <c r="T10" s="31">
        <v>559</v>
      </c>
      <c r="U10" s="46">
        <v>477</v>
      </c>
      <c r="V10" s="57">
        <f t="shared" si="6"/>
        <v>85.330948121645804</v>
      </c>
      <c r="W10" s="31">
        <v>213</v>
      </c>
      <c r="X10" s="46">
        <v>153</v>
      </c>
      <c r="Y10" s="57">
        <f t="shared" si="7"/>
        <v>71.83098591549296</v>
      </c>
      <c r="Z10" s="31">
        <v>182</v>
      </c>
      <c r="AA10" s="46">
        <v>129</v>
      </c>
      <c r="AB10" s="57">
        <f t="shared" si="8"/>
        <v>70.879120879120876</v>
      </c>
      <c r="AC10" s="29"/>
      <c r="AD10" s="32"/>
    </row>
    <row r="11" spans="1:32" s="33" customFormat="1" ht="18" customHeight="1" x14ac:dyDescent="0.25">
      <c r="A11" s="52" t="s">
        <v>32</v>
      </c>
      <c r="B11" s="31">
        <v>733</v>
      </c>
      <c r="C11" s="31">
        <v>685</v>
      </c>
      <c r="D11" s="57">
        <f t="shared" si="0"/>
        <v>93.45156889495226</v>
      </c>
      <c r="E11" s="31">
        <v>365</v>
      </c>
      <c r="F11" s="31">
        <v>357</v>
      </c>
      <c r="G11" s="57">
        <f t="shared" si="1"/>
        <v>97.808219178082183</v>
      </c>
      <c r="H11" s="31">
        <v>51</v>
      </c>
      <c r="I11" s="31">
        <v>28</v>
      </c>
      <c r="J11" s="57">
        <f t="shared" si="2"/>
        <v>54.901960784313729</v>
      </c>
      <c r="K11" s="31">
        <v>8</v>
      </c>
      <c r="L11" s="31">
        <v>0</v>
      </c>
      <c r="M11" s="57">
        <f t="shared" si="3"/>
        <v>0</v>
      </c>
      <c r="N11" s="31">
        <v>7</v>
      </c>
      <c r="O11" s="31">
        <v>0</v>
      </c>
      <c r="P11" s="57">
        <f t="shared" si="4"/>
        <v>0</v>
      </c>
      <c r="Q11" s="31">
        <v>328</v>
      </c>
      <c r="R11" s="46">
        <v>284</v>
      </c>
      <c r="S11" s="57">
        <f t="shared" si="5"/>
        <v>86.58536585365853</v>
      </c>
      <c r="T11" s="31">
        <v>664</v>
      </c>
      <c r="U11" s="46">
        <v>612</v>
      </c>
      <c r="V11" s="57">
        <f t="shared" si="6"/>
        <v>92.168674698795186</v>
      </c>
      <c r="W11" s="31">
        <v>306</v>
      </c>
      <c r="X11" s="46">
        <v>294</v>
      </c>
      <c r="Y11" s="57">
        <f t="shared" si="7"/>
        <v>96.078431372549019</v>
      </c>
      <c r="Z11" s="31">
        <v>237</v>
      </c>
      <c r="AA11" s="46">
        <v>224</v>
      </c>
      <c r="AB11" s="57">
        <f t="shared" si="8"/>
        <v>94.514767932489448</v>
      </c>
      <c r="AC11" s="29"/>
      <c r="AD11" s="32"/>
    </row>
    <row r="12" spans="1:32" s="33" customFormat="1" ht="18" customHeight="1" x14ac:dyDescent="0.25">
      <c r="A12" s="52" t="s">
        <v>33</v>
      </c>
      <c r="B12" s="31">
        <v>869</v>
      </c>
      <c r="C12" s="31">
        <v>817</v>
      </c>
      <c r="D12" s="57">
        <f t="shared" si="0"/>
        <v>94.016110471806684</v>
      </c>
      <c r="E12" s="31">
        <v>365</v>
      </c>
      <c r="F12" s="31">
        <v>362</v>
      </c>
      <c r="G12" s="57">
        <f t="shared" si="1"/>
        <v>99.178082191780831</v>
      </c>
      <c r="H12" s="31">
        <v>58</v>
      </c>
      <c r="I12" s="31">
        <v>20</v>
      </c>
      <c r="J12" s="57">
        <f t="shared" si="2"/>
        <v>34.482758620689658</v>
      </c>
      <c r="K12" s="31">
        <v>16</v>
      </c>
      <c r="L12" s="31">
        <v>13</v>
      </c>
      <c r="M12" s="57">
        <f t="shared" si="3"/>
        <v>81.25</v>
      </c>
      <c r="N12" s="31">
        <v>20</v>
      </c>
      <c r="O12" s="31">
        <v>0</v>
      </c>
      <c r="P12" s="57">
        <f t="shared" si="4"/>
        <v>0</v>
      </c>
      <c r="Q12" s="31">
        <v>307</v>
      </c>
      <c r="R12" s="46">
        <v>260</v>
      </c>
      <c r="S12" s="57">
        <f t="shared" si="5"/>
        <v>84.690553745928341</v>
      </c>
      <c r="T12" s="31">
        <v>774</v>
      </c>
      <c r="U12" s="46">
        <v>766</v>
      </c>
      <c r="V12" s="57">
        <f t="shared" si="6"/>
        <v>98.966408268733858</v>
      </c>
      <c r="W12" s="31">
        <v>305</v>
      </c>
      <c r="X12" s="46">
        <v>314</v>
      </c>
      <c r="Y12" s="57">
        <f t="shared" si="7"/>
        <v>102.95081967213116</v>
      </c>
      <c r="Z12" s="31">
        <v>292</v>
      </c>
      <c r="AA12" s="46">
        <v>295</v>
      </c>
      <c r="AB12" s="57">
        <f t="shared" si="8"/>
        <v>101.02739726027397</v>
      </c>
      <c r="AC12" s="29"/>
      <c r="AD12" s="32"/>
    </row>
    <row r="13" spans="1:32" s="33" customFormat="1" ht="18" customHeight="1" x14ac:dyDescent="0.25">
      <c r="A13" s="52" t="s">
        <v>34</v>
      </c>
      <c r="B13" s="31">
        <v>749</v>
      </c>
      <c r="C13" s="31">
        <v>779</v>
      </c>
      <c r="D13" s="57">
        <f t="shared" si="0"/>
        <v>104.00534045393859</v>
      </c>
      <c r="E13" s="31">
        <v>259</v>
      </c>
      <c r="F13" s="31">
        <v>333</v>
      </c>
      <c r="G13" s="57">
        <f t="shared" si="1"/>
        <v>128.57142857142858</v>
      </c>
      <c r="H13" s="31">
        <v>85</v>
      </c>
      <c r="I13" s="31">
        <v>49</v>
      </c>
      <c r="J13" s="57">
        <f t="shared" si="2"/>
        <v>57.647058823529406</v>
      </c>
      <c r="K13" s="31">
        <v>3</v>
      </c>
      <c r="L13" s="31">
        <v>9</v>
      </c>
      <c r="M13" s="57">
        <f t="shared" si="3"/>
        <v>300</v>
      </c>
      <c r="N13" s="31">
        <v>2</v>
      </c>
      <c r="O13" s="31">
        <v>3</v>
      </c>
      <c r="P13" s="57">
        <f t="shared" si="4"/>
        <v>150</v>
      </c>
      <c r="Q13" s="31">
        <v>192</v>
      </c>
      <c r="R13" s="46">
        <v>231</v>
      </c>
      <c r="S13" s="57">
        <f t="shared" si="5"/>
        <v>120.3125</v>
      </c>
      <c r="T13" s="31">
        <v>625</v>
      </c>
      <c r="U13" s="46">
        <v>693</v>
      </c>
      <c r="V13" s="57">
        <f t="shared" si="6"/>
        <v>110.88</v>
      </c>
      <c r="W13" s="31">
        <v>193</v>
      </c>
      <c r="X13" s="46">
        <v>279</v>
      </c>
      <c r="Y13" s="57">
        <f t="shared" si="7"/>
        <v>144.559585492228</v>
      </c>
      <c r="Z13" s="31">
        <v>166</v>
      </c>
      <c r="AA13" s="46">
        <v>217</v>
      </c>
      <c r="AB13" s="57">
        <f t="shared" si="8"/>
        <v>130.72289156626508</v>
      </c>
      <c r="AC13" s="29"/>
      <c r="AD13" s="32"/>
    </row>
    <row r="14" spans="1:32" s="33" customFormat="1" ht="18" customHeight="1" x14ac:dyDescent="0.25">
      <c r="A14" s="52" t="s">
        <v>35</v>
      </c>
      <c r="B14" s="31">
        <v>253</v>
      </c>
      <c r="C14" s="31">
        <v>287</v>
      </c>
      <c r="D14" s="57">
        <f t="shared" si="0"/>
        <v>113.4387351778656</v>
      </c>
      <c r="E14" s="31">
        <v>164</v>
      </c>
      <c r="F14" s="31">
        <v>195</v>
      </c>
      <c r="G14" s="57">
        <f t="shared" si="1"/>
        <v>118.90243902439023</v>
      </c>
      <c r="H14" s="31">
        <v>12</v>
      </c>
      <c r="I14" s="31">
        <v>3</v>
      </c>
      <c r="J14" s="57">
        <f t="shared" si="2"/>
        <v>25</v>
      </c>
      <c r="K14" s="31">
        <v>25</v>
      </c>
      <c r="L14" s="31">
        <v>13</v>
      </c>
      <c r="M14" s="57">
        <f t="shared" si="3"/>
        <v>52</v>
      </c>
      <c r="N14" s="31">
        <v>9</v>
      </c>
      <c r="O14" s="31">
        <v>4</v>
      </c>
      <c r="P14" s="57">
        <f t="shared" si="4"/>
        <v>44.444444444444443</v>
      </c>
      <c r="Q14" s="31">
        <v>133</v>
      </c>
      <c r="R14" s="46">
        <v>127</v>
      </c>
      <c r="S14" s="57">
        <f t="shared" si="5"/>
        <v>95.488721804511272</v>
      </c>
      <c r="T14" s="31">
        <v>224</v>
      </c>
      <c r="U14" s="46">
        <v>262</v>
      </c>
      <c r="V14" s="57">
        <f t="shared" si="6"/>
        <v>116.96428571428572</v>
      </c>
      <c r="W14" s="31">
        <v>140</v>
      </c>
      <c r="X14" s="46">
        <v>170</v>
      </c>
      <c r="Y14" s="57">
        <f t="shared" si="7"/>
        <v>121.42857142857142</v>
      </c>
      <c r="Z14" s="31">
        <v>135</v>
      </c>
      <c r="AA14" s="46">
        <v>148</v>
      </c>
      <c r="AB14" s="57">
        <f t="shared" si="8"/>
        <v>109.62962962962963</v>
      </c>
      <c r="AC14" s="29"/>
      <c r="AD14" s="32"/>
    </row>
    <row r="15" spans="1:32" s="33" customFormat="1" ht="18" customHeight="1" x14ac:dyDescent="0.25">
      <c r="A15" s="52" t="s">
        <v>36</v>
      </c>
      <c r="B15" s="31">
        <v>781</v>
      </c>
      <c r="C15" s="31">
        <v>900</v>
      </c>
      <c r="D15" s="57">
        <f t="shared" si="0"/>
        <v>115.23687580025607</v>
      </c>
      <c r="E15" s="31">
        <v>245</v>
      </c>
      <c r="F15" s="31">
        <v>254</v>
      </c>
      <c r="G15" s="57">
        <f t="shared" si="1"/>
        <v>103.67346938775511</v>
      </c>
      <c r="H15" s="31">
        <v>28</v>
      </c>
      <c r="I15" s="31">
        <v>32</v>
      </c>
      <c r="J15" s="57">
        <f t="shared" si="2"/>
        <v>114.28571428571428</v>
      </c>
      <c r="K15" s="31">
        <v>6</v>
      </c>
      <c r="L15" s="31">
        <v>13</v>
      </c>
      <c r="M15" s="57">
        <f t="shared" si="3"/>
        <v>216.66666666666666</v>
      </c>
      <c r="N15" s="31">
        <v>0</v>
      </c>
      <c r="O15" s="31">
        <v>1</v>
      </c>
      <c r="P15" s="57">
        <f t="shared" si="4"/>
        <v>0</v>
      </c>
      <c r="Q15" s="31">
        <v>179</v>
      </c>
      <c r="R15" s="46">
        <v>165</v>
      </c>
      <c r="S15" s="57">
        <f t="shared" si="5"/>
        <v>92.178770949720672</v>
      </c>
      <c r="T15" s="31">
        <v>729</v>
      </c>
      <c r="U15" s="46">
        <v>836</v>
      </c>
      <c r="V15" s="57">
        <f t="shared" si="6"/>
        <v>114.67764060356653</v>
      </c>
      <c r="W15" s="31">
        <v>205</v>
      </c>
      <c r="X15" s="46">
        <v>193</v>
      </c>
      <c r="Y15" s="57">
        <f t="shared" si="7"/>
        <v>94.146341463414629</v>
      </c>
      <c r="Z15" s="31">
        <v>178</v>
      </c>
      <c r="AA15" s="46">
        <v>146</v>
      </c>
      <c r="AB15" s="57">
        <f t="shared" si="8"/>
        <v>82.022471910112358</v>
      </c>
      <c r="AC15" s="29"/>
      <c r="AD15" s="32"/>
    </row>
    <row r="16" spans="1:32" s="33" customFormat="1" ht="18" customHeight="1" x14ac:dyDescent="0.25">
      <c r="A16" s="52" t="s">
        <v>37</v>
      </c>
      <c r="B16" s="31">
        <v>635</v>
      </c>
      <c r="C16" s="31">
        <v>602</v>
      </c>
      <c r="D16" s="57">
        <f t="shared" si="0"/>
        <v>94.803149606299215</v>
      </c>
      <c r="E16" s="31">
        <v>214</v>
      </c>
      <c r="F16" s="31">
        <v>180</v>
      </c>
      <c r="G16" s="57">
        <f t="shared" si="1"/>
        <v>84.112149532710276</v>
      </c>
      <c r="H16" s="31">
        <v>25</v>
      </c>
      <c r="I16" s="31">
        <v>20</v>
      </c>
      <c r="J16" s="57">
        <f t="shared" si="2"/>
        <v>80</v>
      </c>
      <c r="K16" s="31">
        <v>24</v>
      </c>
      <c r="L16" s="31">
        <v>7</v>
      </c>
      <c r="M16" s="57">
        <f t="shared" si="3"/>
        <v>29.166666666666668</v>
      </c>
      <c r="N16" s="31">
        <v>16</v>
      </c>
      <c r="O16" s="31">
        <v>8</v>
      </c>
      <c r="P16" s="57">
        <f t="shared" si="4"/>
        <v>50</v>
      </c>
      <c r="Q16" s="31">
        <v>197</v>
      </c>
      <c r="R16" s="46">
        <v>153</v>
      </c>
      <c r="S16" s="57">
        <f t="shared" si="5"/>
        <v>77.664974619289339</v>
      </c>
      <c r="T16" s="31">
        <v>597</v>
      </c>
      <c r="U16" s="46">
        <v>569</v>
      </c>
      <c r="V16" s="57">
        <f t="shared" si="6"/>
        <v>95.30988274706867</v>
      </c>
      <c r="W16" s="31">
        <v>177</v>
      </c>
      <c r="X16" s="46">
        <v>147</v>
      </c>
      <c r="Y16" s="57">
        <f t="shared" si="7"/>
        <v>83.050847457627114</v>
      </c>
      <c r="Z16" s="31">
        <v>152</v>
      </c>
      <c r="AA16" s="46">
        <v>138</v>
      </c>
      <c r="AB16" s="57">
        <f t="shared" si="8"/>
        <v>90.789473684210535</v>
      </c>
      <c r="AC16" s="29"/>
      <c r="AD16" s="32"/>
    </row>
    <row r="17" spans="1:30" s="33" customFormat="1" ht="18" customHeight="1" x14ac:dyDescent="0.25">
      <c r="A17" s="52" t="s">
        <v>38</v>
      </c>
      <c r="B17" s="31">
        <v>495</v>
      </c>
      <c r="C17" s="31">
        <v>512</v>
      </c>
      <c r="D17" s="57">
        <f t="shared" si="0"/>
        <v>103.43434343434343</v>
      </c>
      <c r="E17" s="31">
        <v>281</v>
      </c>
      <c r="F17" s="31">
        <v>310</v>
      </c>
      <c r="G17" s="57">
        <f t="shared" si="1"/>
        <v>110.3202846975089</v>
      </c>
      <c r="H17" s="31">
        <v>46</v>
      </c>
      <c r="I17" s="31">
        <v>28</v>
      </c>
      <c r="J17" s="57">
        <f t="shared" si="2"/>
        <v>60.869565217391312</v>
      </c>
      <c r="K17" s="31">
        <v>45</v>
      </c>
      <c r="L17" s="31">
        <v>28</v>
      </c>
      <c r="M17" s="57">
        <f t="shared" si="3"/>
        <v>62.222222222222221</v>
      </c>
      <c r="N17" s="31">
        <v>8</v>
      </c>
      <c r="O17" s="31">
        <v>0</v>
      </c>
      <c r="P17" s="57">
        <f t="shared" si="4"/>
        <v>0</v>
      </c>
      <c r="Q17" s="31">
        <v>232</v>
      </c>
      <c r="R17" s="46">
        <v>191</v>
      </c>
      <c r="S17" s="57">
        <f t="shared" si="5"/>
        <v>82.327586206896555</v>
      </c>
      <c r="T17" s="31">
        <v>419</v>
      </c>
      <c r="U17" s="46">
        <v>427</v>
      </c>
      <c r="V17" s="57">
        <f t="shared" si="6"/>
        <v>101.90930787589498</v>
      </c>
      <c r="W17" s="31">
        <v>231</v>
      </c>
      <c r="X17" s="46">
        <v>249</v>
      </c>
      <c r="Y17" s="57">
        <f t="shared" si="7"/>
        <v>107.79220779220779</v>
      </c>
      <c r="Z17" s="31">
        <v>214</v>
      </c>
      <c r="AA17" s="46">
        <v>226</v>
      </c>
      <c r="AB17" s="57">
        <f t="shared" si="8"/>
        <v>105.60747663551402</v>
      </c>
      <c r="AC17" s="29"/>
      <c r="AD17" s="32"/>
    </row>
    <row r="18" spans="1:30" s="33" customFormat="1" ht="18" customHeight="1" x14ac:dyDescent="0.25">
      <c r="A18" s="52" t="s">
        <v>39</v>
      </c>
      <c r="B18" s="31">
        <v>607</v>
      </c>
      <c r="C18" s="31">
        <v>604</v>
      </c>
      <c r="D18" s="57">
        <f t="shared" si="0"/>
        <v>99.505766062602959</v>
      </c>
      <c r="E18" s="31">
        <v>258</v>
      </c>
      <c r="F18" s="31">
        <v>259</v>
      </c>
      <c r="G18" s="57">
        <f t="shared" si="1"/>
        <v>100.3875968992248</v>
      </c>
      <c r="H18" s="31">
        <v>20</v>
      </c>
      <c r="I18" s="31">
        <v>8</v>
      </c>
      <c r="J18" s="57">
        <f t="shared" si="2"/>
        <v>40</v>
      </c>
      <c r="K18" s="31">
        <v>0</v>
      </c>
      <c r="L18" s="31">
        <v>0</v>
      </c>
      <c r="M18" s="57">
        <f t="shared" si="3"/>
        <v>0</v>
      </c>
      <c r="N18" s="31">
        <v>0</v>
      </c>
      <c r="O18" s="31">
        <v>0</v>
      </c>
      <c r="P18" s="57">
        <f t="shared" si="4"/>
        <v>0</v>
      </c>
      <c r="Q18" s="31">
        <v>249</v>
      </c>
      <c r="R18" s="46">
        <v>163</v>
      </c>
      <c r="S18" s="57">
        <f t="shared" si="5"/>
        <v>65.46184738955823</v>
      </c>
      <c r="T18" s="31">
        <v>558</v>
      </c>
      <c r="U18" s="46">
        <v>573</v>
      </c>
      <c r="V18" s="57">
        <f t="shared" si="6"/>
        <v>102.68817204301075</v>
      </c>
      <c r="W18" s="31">
        <v>213</v>
      </c>
      <c r="X18" s="46">
        <v>227</v>
      </c>
      <c r="Y18" s="57">
        <f t="shared" si="7"/>
        <v>106.57276995305165</v>
      </c>
      <c r="Z18" s="31">
        <v>173</v>
      </c>
      <c r="AA18" s="46">
        <v>172</v>
      </c>
      <c r="AB18" s="57">
        <f t="shared" si="8"/>
        <v>99.421965317919074</v>
      </c>
      <c r="AC18" s="29"/>
      <c r="AD18" s="32"/>
    </row>
    <row r="19" spans="1:30" s="33" customFormat="1" ht="18" customHeight="1" x14ac:dyDescent="0.25">
      <c r="A19" s="52" t="s">
        <v>40</v>
      </c>
      <c r="B19" s="31">
        <v>1550</v>
      </c>
      <c r="C19" s="31">
        <v>1622</v>
      </c>
      <c r="D19" s="57">
        <f t="shared" si="0"/>
        <v>104.64516129032258</v>
      </c>
      <c r="E19" s="31">
        <v>546</v>
      </c>
      <c r="F19" s="31">
        <v>670</v>
      </c>
      <c r="G19" s="57">
        <f t="shared" si="1"/>
        <v>122.71062271062272</v>
      </c>
      <c r="H19" s="31">
        <v>97</v>
      </c>
      <c r="I19" s="31">
        <v>45</v>
      </c>
      <c r="J19" s="57">
        <f t="shared" si="2"/>
        <v>46.391752577319586</v>
      </c>
      <c r="K19" s="31">
        <v>45</v>
      </c>
      <c r="L19" s="31">
        <v>14</v>
      </c>
      <c r="M19" s="57">
        <f t="shared" si="3"/>
        <v>31.111111111111111</v>
      </c>
      <c r="N19" s="31">
        <v>47</v>
      </c>
      <c r="O19" s="31">
        <v>24</v>
      </c>
      <c r="P19" s="57">
        <f t="shared" si="4"/>
        <v>51.063829787234042</v>
      </c>
      <c r="Q19" s="31">
        <v>514</v>
      </c>
      <c r="R19" s="46">
        <v>530</v>
      </c>
      <c r="S19" s="57">
        <f t="shared" si="5"/>
        <v>103.11284046692606</v>
      </c>
      <c r="T19" s="31">
        <v>1424</v>
      </c>
      <c r="U19" s="46">
        <v>1463</v>
      </c>
      <c r="V19" s="57">
        <f t="shared" si="6"/>
        <v>102.73876404494382</v>
      </c>
      <c r="W19" s="31">
        <v>454</v>
      </c>
      <c r="X19" s="46">
        <v>589</v>
      </c>
      <c r="Y19" s="57">
        <f t="shared" si="7"/>
        <v>129.73568281938327</v>
      </c>
      <c r="Z19" s="31">
        <v>432</v>
      </c>
      <c r="AA19" s="46">
        <v>555</v>
      </c>
      <c r="AB19" s="57">
        <f t="shared" si="8"/>
        <v>128.47222222222223</v>
      </c>
      <c r="AC19" s="29"/>
      <c r="AD19" s="32"/>
    </row>
    <row r="20" spans="1:30" s="33" customFormat="1" ht="18" customHeight="1" x14ac:dyDescent="0.25">
      <c r="A20" s="52" t="s">
        <v>41</v>
      </c>
      <c r="B20" s="31">
        <v>344</v>
      </c>
      <c r="C20" s="31">
        <v>849</v>
      </c>
      <c r="D20" s="57">
        <f t="shared" si="0"/>
        <v>246.80232558139537</v>
      </c>
      <c r="E20" s="31">
        <v>152</v>
      </c>
      <c r="F20" s="31">
        <v>334</v>
      </c>
      <c r="G20" s="57">
        <f t="shared" si="1"/>
        <v>219.73684210526315</v>
      </c>
      <c r="H20" s="31">
        <v>35</v>
      </c>
      <c r="I20" s="31">
        <v>91</v>
      </c>
      <c r="J20" s="57">
        <f t="shared" si="2"/>
        <v>260</v>
      </c>
      <c r="K20" s="31">
        <v>8</v>
      </c>
      <c r="L20" s="31">
        <v>7</v>
      </c>
      <c r="M20" s="57">
        <f t="shared" si="3"/>
        <v>87.5</v>
      </c>
      <c r="N20" s="31">
        <v>3</v>
      </c>
      <c r="O20" s="31">
        <v>6</v>
      </c>
      <c r="P20" s="57">
        <f t="shared" si="4"/>
        <v>200</v>
      </c>
      <c r="Q20" s="31">
        <v>148</v>
      </c>
      <c r="R20" s="46">
        <v>179</v>
      </c>
      <c r="S20" s="57">
        <f t="shared" si="5"/>
        <v>120.94594594594594</v>
      </c>
      <c r="T20" s="31">
        <v>284</v>
      </c>
      <c r="U20" s="46">
        <v>725</v>
      </c>
      <c r="V20" s="57">
        <f t="shared" si="6"/>
        <v>255.28169014084506</v>
      </c>
      <c r="W20" s="31">
        <v>116</v>
      </c>
      <c r="X20" s="46">
        <v>222</v>
      </c>
      <c r="Y20" s="57">
        <f t="shared" si="7"/>
        <v>191.37931034482759</v>
      </c>
      <c r="Z20" s="31">
        <v>92</v>
      </c>
      <c r="AA20" s="46">
        <v>193</v>
      </c>
      <c r="AB20" s="57">
        <f t="shared" si="8"/>
        <v>209.78260869565219</v>
      </c>
      <c r="AC20" s="29"/>
      <c r="AD20" s="32"/>
    </row>
    <row r="21" spans="1:30" s="33" customFormat="1" ht="18" customHeight="1" x14ac:dyDescent="0.25">
      <c r="A21" s="52" t="s">
        <v>42</v>
      </c>
      <c r="B21" s="31">
        <v>481</v>
      </c>
      <c r="C21" s="31">
        <v>427</v>
      </c>
      <c r="D21" s="57">
        <f t="shared" si="0"/>
        <v>88.773388773388774</v>
      </c>
      <c r="E21" s="31">
        <v>230</v>
      </c>
      <c r="F21" s="31">
        <v>189</v>
      </c>
      <c r="G21" s="57">
        <f t="shared" si="1"/>
        <v>82.173913043478265</v>
      </c>
      <c r="H21" s="31">
        <v>31</v>
      </c>
      <c r="I21" s="31">
        <v>13</v>
      </c>
      <c r="J21" s="57">
        <f t="shared" si="2"/>
        <v>41.935483870967744</v>
      </c>
      <c r="K21" s="31">
        <v>9</v>
      </c>
      <c r="L21" s="31">
        <v>0</v>
      </c>
      <c r="M21" s="57">
        <f t="shared" si="3"/>
        <v>0</v>
      </c>
      <c r="N21" s="31">
        <v>11</v>
      </c>
      <c r="O21" s="31">
        <v>9</v>
      </c>
      <c r="P21" s="57">
        <f t="shared" si="4"/>
        <v>81.818181818181827</v>
      </c>
      <c r="Q21" s="31">
        <v>170</v>
      </c>
      <c r="R21" s="46">
        <v>100</v>
      </c>
      <c r="S21" s="57">
        <f t="shared" si="5"/>
        <v>58.82352941176471</v>
      </c>
      <c r="T21" s="31">
        <v>412</v>
      </c>
      <c r="U21" s="46">
        <v>377</v>
      </c>
      <c r="V21" s="57">
        <f t="shared" si="6"/>
        <v>91.504854368932044</v>
      </c>
      <c r="W21" s="31">
        <v>175</v>
      </c>
      <c r="X21" s="46">
        <v>146</v>
      </c>
      <c r="Y21" s="57">
        <f t="shared" si="7"/>
        <v>83.428571428571431</v>
      </c>
      <c r="Z21" s="31">
        <v>145</v>
      </c>
      <c r="AA21" s="46">
        <v>140</v>
      </c>
      <c r="AB21" s="57">
        <f t="shared" si="8"/>
        <v>96.551724137931032</v>
      </c>
      <c r="AC21" s="29"/>
      <c r="AD21" s="32"/>
    </row>
    <row r="22" spans="1:30" s="33" customFormat="1" ht="18" customHeight="1" x14ac:dyDescent="0.25">
      <c r="A22" s="52" t="s">
        <v>43</v>
      </c>
      <c r="B22" s="31">
        <v>304</v>
      </c>
      <c r="C22" s="31">
        <v>274</v>
      </c>
      <c r="D22" s="57">
        <f t="shared" si="0"/>
        <v>90.131578947368425</v>
      </c>
      <c r="E22" s="31">
        <v>263</v>
      </c>
      <c r="F22" s="31">
        <v>267</v>
      </c>
      <c r="G22" s="57">
        <f t="shared" si="1"/>
        <v>101.52091254752851</v>
      </c>
      <c r="H22" s="31">
        <v>32</v>
      </c>
      <c r="I22" s="31">
        <v>9</v>
      </c>
      <c r="J22" s="57">
        <f t="shared" si="2"/>
        <v>28.125</v>
      </c>
      <c r="K22" s="31">
        <v>26</v>
      </c>
      <c r="L22" s="31">
        <v>16</v>
      </c>
      <c r="M22" s="57">
        <f t="shared" si="3"/>
        <v>61.53846153846154</v>
      </c>
      <c r="N22" s="31">
        <v>0</v>
      </c>
      <c r="O22" s="31">
        <v>3</v>
      </c>
      <c r="P22" s="57">
        <f t="shared" si="4"/>
        <v>0</v>
      </c>
      <c r="Q22" s="31">
        <v>260</v>
      </c>
      <c r="R22" s="46">
        <v>267</v>
      </c>
      <c r="S22" s="57">
        <f t="shared" si="5"/>
        <v>102.69230769230768</v>
      </c>
      <c r="T22" s="31">
        <v>220</v>
      </c>
      <c r="U22" s="46">
        <v>236</v>
      </c>
      <c r="V22" s="57">
        <f t="shared" si="6"/>
        <v>107.27272727272728</v>
      </c>
      <c r="W22" s="31">
        <v>205</v>
      </c>
      <c r="X22" s="46">
        <v>230</v>
      </c>
      <c r="Y22" s="57">
        <f t="shared" si="7"/>
        <v>112.19512195121952</v>
      </c>
      <c r="Z22" s="31">
        <v>174</v>
      </c>
      <c r="AA22" s="46">
        <v>206</v>
      </c>
      <c r="AB22" s="57">
        <f t="shared" si="8"/>
        <v>118.39080459770115</v>
      </c>
      <c r="AC22" s="29"/>
      <c r="AD22" s="32"/>
    </row>
    <row r="23" spans="1:30" s="33" customFormat="1" ht="18" customHeight="1" x14ac:dyDescent="0.25">
      <c r="A23" s="52" t="s">
        <v>44</v>
      </c>
      <c r="B23" s="31">
        <v>570</v>
      </c>
      <c r="C23" s="31">
        <v>508</v>
      </c>
      <c r="D23" s="57">
        <f t="shared" si="0"/>
        <v>89.122807017543863</v>
      </c>
      <c r="E23" s="31">
        <v>306</v>
      </c>
      <c r="F23" s="31">
        <v>272</v>
      </c>
      <c r="G23" s="57">
        <f t="shared" si="1"/>
        <v>88.888888888888886</v>
      </c>
      <c r="H23" s="31">
        <v>30</v>
      </c>
      <c r="I23" s="31">
        <v>6</v>
      </c>
      <c r="J23" s="57">
        <f t="shared" si="2"/>
        <v>20</v>
      </c>
      <c r="K23" s="31">
        <v>15</v>
      </c>
      <c r="L23" s="31">
        <v>0</v>
      </c>
      <c r="M23" s="57">
        <f t="shared" si="3"/>
        <v>0</v>
      </c>
      <c r="N23" s="31">
        <v>5</v>
      </c>
      <c r="O23" s="31">
        <v>3</v>
      </c>
      <c r="P23" s="57">
        <f t="shared" si="4"/>
        <v>60</v>
      </c>
      <c r="Q23" s="31">
        <v>255</v>
      </c>
      <c r="R23" s="46">
        <v>68</v>
      </c>
      <c r="S23" s="57">
        <f t="shared" si="5"/>
        <v>26.666666666666668</v>
      </c>
      <c r="T23" s="31">
        <v>510</v>
      </c>
      <c r="U23" s="46">
        <v>473</v>
      </c>
      <c r="V23" s="57">
        <f t="shared" si="6"/>
        <v>92.745098039215691</v>
      </c>
      <c r="W23" s="31">
        <v>254</v>
      </c>
      <c r="X23" s="46">
        <v>239</v>
      </c>
      <c r="Y23" s="57">
        <f t="shared" si="7"/>
        <v>94.094488188976371</v>
      </c>
      <c r="Z23" s="31">
        <v>221</v>
      </c>
      <c r="AA23" s="46">
        <v>202</v>
      </c>
      <c r="AB23" s="57">
        <f t="shared" si="8"/>
        <v>91.402714932126699</v>
      </c>
      <c r="AC23" s="29"/>
      <c r="AD23" s="32"/>
    </row>
    <row r="24" spans="1:30" s="33" customFormat="1" ht="18" customHeight="1" x14ac:dyDescent="0.25">
      <c r="A24" s="52" t="s">
        <v>45</v>
      </c>
      <c r="B24" s="31">
        <v>698</v>
      </c>
      <c r="C24" s="31">
        <v>660</v>
      </c>
      <c r="D24" s="57">
        <f t="shared" si="0"/>
        <v>94.55587392550143</v>
      </c>
      <c r="E24" s="31">
        <v>281</v>
      </c>
      <c r="F24" s="31">
        <v>277</v>
      </c>
      <c r="G24" s="57">
        <f t="shared" si="1"/>
        <v>98.576512455516024</v>
      </c>
      <c r="H24" s="31">
        <v>36</v>
      </c>
      <c r="I24" s="31">
        <v>13</v>
      </c>
      <c r="J24" s="57">
        <f t="shared" si="2"/>
        <v>36.111111111111107</v>
      </c>
      <c r="K24" s="31">
        <v>20</v>
      </c>
      <c r="L24" s="31">
        <v>0</v>
      </c>
      <c r="M24" s="57">
        <f t="shared" si="3"/>
        <v>0</v>
      </c>
      <c r="N24" s="31">
        <v>10</v>
      </c>
      <c r="O24" s="31">
        <v>2</v>
      </c>
      <c r="P24" s="57">
        <f t="shared" si="4"/>
        <v>20</v>
      </c>
      <c r="Q24" s="31">
        <v>246</v>
      </c>
      <c r="R24" s="46">
        <v>130</v>
      </c>
      <c r="S24" s="57">
        <f t="shared" si="5"/>
        <v>52.845528455284551</v>
      </c>
      <c r="T24" s="31">
        <v>624</v>
      </c>
      <c r="U24" s="46">
        <v>619</v>
      </c>
      <c r="V24" s="57">
        <f t="shared" si="6"/>
        <v>99.198717948717956</v>
      </c>
      <c r="W24" s="31">
        <v>229</v>
      </c>
      <c r="X24" s="46">
        <v>242</v>
      </c>
      <c r="Y24" s="57">
        <f t="shared" si="7"/>
        <v>105.67685589519651</v>
      </c>
      <c r="Z24" s="31">
        <v>209</v>
      </c>
      <c r="AA24" s="46">
        <v>209</v>
      </c>
      <c r="AB24" s="57">
        <f t="shared" si="8"/>
        <v>100</v>
      </c>
      <c r="AC24" s="29"/>
      <c r="AD24" s="32"/>
    </row>
    <row r="25" spans="1:30" s="33" customFormat="1" ht="18" customHeight="1" x14ac:dyDescent="0.25">
      <c r="A25" s="53" t="s">
        <v>46</v>
      </c>
      <c r="B25" s="31">
        <v>868</v>
      </c>
      <c r="C25" s="31">
        <v>931</v>
      </c>
      <c r="D25" s="57">
        <f t="shared" si="0"/>
        <v>107.25806451612902</v>
      </c>
      <c r="E25" s="31">
        <v>389</v>
      </c>
      <c r="F25" s="31">
        <v>395</v>
      </c>
      <c r="G25" s="57">
        <f t="shared" si="1"/>
        <v>101.54241645244215</v>
      </c>
      <c r="H25" s="31">
        <v>49</v>
      </c>
      <c r="I25" s="31">
        <v>25</v>
      </c>
      <c r="J25" s="57">
        <f t="shared" si="2"/>
        <v>51.020408163265309</v>
      </c>
      <c r="K25" s="31">
        <v>45</v>
      </c>
      <c r="L25" s="31">
        <v>19</v>
      </c>
      <c r="M25" s="57">
        <f t="shared" si="3"/>
        <v>42.222222222222221</v>
      </c>
      <c r="N25" s="31">
        <v>2</v>
      </c>
      <c r="O25" s="31">
        <v>2</v>
      </c>
      <c r="P25" s="57">
        <f t="shared" si="4"/>
        <v>100</v>
      </c>
      <c r="Q25" s="31">
        <v>377</v>
      </c>
      <c r="R25" s="46">
        <v>320</v>
      </c>
      <c r="S25" s="57">
        <f t="shared" si="5"/>
        <v>84.880636604774537</v>
      </c>
      <c r="T25" s="31">
        <v>769</v>
      </c>
      <c r="U25" s="46">
        <v>845</v>
      </c>
      <c r="V25" s="57">
        <f t="shared" si="6"/>
        <v>109.88296488946685</v>
      </c>
      <c r="W25" s="31">
        <v>322</v>
      </c>
      <c r="X25" s="46">
        <v>320</v>
      </c>
      <c r="Y25" s="57">
        <f t="shared" si="7"/>
        <v>99.378881987577643</v>
      </c>
      <c r="Z25" s="31">
        <v>283</v>
      </c>
      <c r="AA25" s="46">
        <v>273</v>
      </c>
      <c r="AB25" s="57">
        <f t="shared" si="8"/>
        <v>96.466431095406364</v>
      </c>
      <c r="AC25" s="29"/>
      <c r="AD25" s="32"/>
    </row>
    <row r="26" spans="1:30" s="33" customFormat="1" ht="18" customHeight="1" x14ac:dyDescent="0.25">
      <c r="A26" s="52" t="s">
        <v>47</v>
      </c>
      <c r="B26" s="31">
        <v>2167</v>
      </c>
      <c r="C26" s="31">
        <v>2171</v>
      </c>
      <c r="D26" s="57">
        <f t="shared" si="0"/>
        <v>100.18458698661745</v>
      </c>
      <c r="E26" s="31">
        <v>193</v>
      </c>
      <c r="F26" s="31">
        <v>354</v>
      </c>
      <c r="G26" s="57">
        <f t="shared" si="1"/>
        <v>183.41968911917098</v>
      </c>
      <c r="H26" s="31">
        <v>180</v>
      </c>
      <c r="I26" s="31">
        <v>29</v>
      </c>
      <c r="J26" s="57">
        <f t="shared" si="2"/>
        <v>16.111111111111111</v>
      </c>
      <c r="K26" s="31">
        <v>12</v>
      </c>
      <c r="L26" s="31">
        <v>1</v>
      </c>
      <c r="M26" s="57">
        <f t="shared" si="3"/>
        <v>8.3333333333333321</v>
      </c>
      <c r="N26" s="31">
        <v>1</v>
      </c>
      <c r="O26" s="31">
        <v>2</v>
      </c>
      <c r="P26" s="57">
        <f t="shared" si="4"/>
        <v>200</v>
      </c>
      <c r="Q26" s="31">
        <v>142</v>
      </c>
      <c r="R26" s="46">
        <v>146</v>
      </c>
      <c r="S26" s="57">
        <f t="shared" si="5"/>
        <v>102.8169014084507</v>
      </c>
      <c r="T26" s="31">
        <v>2066</v>
      </c>
      <c r="U26" s="46">
        <v>1997</v>
      </c>
      <c r="V26" s="57">
        <f t="shared" si="6"/>
        <v>96.660212971926427</v>
      </c>
      <c r="W26" s="31">
        <v>152</v>
      </c>
      <c r="X26" s="46">
        <v>269</v>
      </c>
      <c r="Y26" s="57">
        <f t="shared" si="7"/>
        <v>176.9736842105263</v>
      </c>
      <c r="Z26" s="31">
        <v>121</v>
      </c>
      <c r="AA26" s="46">
        <v>223</v>
      </c>
      <c r="AB26" s="57">
        <f t="shared" si="8"/>
        <v>184.29752066115702</v>
      </c>
      <c r="AC26" s="29"/>
      <c r="AD26" s="32"/>
    </row>
    <row r="27" spans="1:30" s="33" customFormat="1" ht="18" customHeight="1" x14ac:dyDescent="0.25">
      <c r="A27" s="52" t="s">
        <v>48</v>
      </c>
      <c r="B27" s="31">
        <v>1562</v>
      </c>
      <c r="C27" s="31">
        <v>1586</v>
      </c>
      <c r="D27" s="57">
        <f t="shared" si="0"/>
        <v>101.53649167733674</v>
      </c>
      <c r="E27" s="31">
        <v>329</v>
      </c>
      <c r="F27" s="31">
        <v>384</v>
      </c>
      <c r="G27" s="57">
        <f t="shared" si="1"/>
        <v>116.71732522796351</v>
      </c>
      <c r="H27" s="31">
        <v>66</v>
      </c>
      <c r="I27" s="31">
        <v>60</v>
      </c>
      <c r="J27" s="57">
        <f t="shared" si="2"/>
        <v>90.909090909090907</v>
      </c>
      <c r="K27" s="31">
        <v>45</v>
      </c>
      <c r="L27" s="31">
        <v>46</v>
      </c>
      <c r="M27" s="57">
        <f t="shared" si="3"/>
        <v>102.22222222222221</v>
      </c>
      <c r="N27" s="31">
        <v>11</v>
      </c>
      <c r="O27" s="31">
        <v>30</v>
      </c>
      <c r="P27" s="57">
        <f t="shared" si="4"/>
        <v>272.72727272727269</v>
      </c>
      <c r="Q27" s="31">
        <v>313</v>
      </c>
      <c r="R27" s="46">
        <v>368</v>
      </c>
      <c r="S27" s="57">
        <f t="shared" si="5"/>
        <v>117.57188498402556</v>
      </c>
      <c r="T27" s="31">
        <v>1453</v>
      </c>
      <c r="U27" s="46">
        <v>1485</v>
      </c>
      <c r="V27" s="57">
        <f t="shared" si="6"/>
        <v>102.20233998623539</v>
      </c>
      <c r="W27" s="31">
        <v>262</v>
      </c>
      <c r="X27" s="46">
        <v>307</v>
      </c>
      <c r="Y27" s="57">
        <f t="shared" si="7"/>
        <v>117.17557251908397</v>
      </c>
      <c r="Z27" s="31">
        <v>243</v>
      </c>
      <c r="AA27" s="46">
        <v>289</v>
      </c>
      <c r="AB27" s="57">
        <f t="shared" si="8"/>
        <v>118.93004115226337</v>
      </c>
      <c r="AC27" s="29"/>
      <c r="AD27" s="32"/>
    </row>
    <row r="28" spans="1:30" s="33" customFormat="1" ht="18" customHeight="1" x14ac:dyDescent="0.25">
      <c r="A28" s="54" t="s">
        <v>49</v>
      </c>
      <c r="B28" s="31">
        <v>1314</v>
      </c>
      <c r="C28" s="31">
        <v>1312</v>
      </c>
      <c r="D28" s="57">
        <f t="shared" si="0"/>
        <v>99.847792998477928</v>
      </c>
      <c r="E28" s="31">
        <v>380</v>
      </c>
      <c r="F28" s="31">
        <v>373</v>
      </c>
      <c r="G28" s="57">
        <f t="shared" si="1"/>
        <v>98.15789473684211</v>
      </c>
      <c r="H28" s="31">
        <v>112</v>
      </c>
      <c r="I28" s="31">
        <v>93</v>
      </c>
      <c r="J28" s="57">
        <f t="shared" si="2"/>
        <v>83.035714285714292</v>
      </c>
      <c r="K28" s="31">
        <v>7</v>
      </c>
      <c r="L28" s="31">
        <v>2</v>
      </c>
      <c r="M28" s="57">
        <f t="shared" si="3"/>
        <v>28.571428571428569</v>
      </c>
      <c r="N28" s="31">
        <v>8</v>
      </c>
      <c r="O28" s="31">
        <v>0</v>
      </c>
      <c r="P28" s="57">
        <f t="shared" si="4"/>
        <v>0</v>
      </c>
      <c r="Q28" s="31">
        <v>373</v>
      </c>
      <c r="R28" s="46">
        <v>365</v>
      </c>
      <c r="S28" s="57">
        <f t="shared" si="5"/>
        <v>97.855227882037525</v>
      </c>
      <c r="T28" s="31">
        <v>1163</v>
      </c>
      <c r="U28" s="46">
        <v>1162</v>
      </c>
      <c r="V28" s="57">
        <f t="shared" si="6"/>
        <v>99.914015477214107</v>
      </c>
      <c r="W28" s="31">
        <v>327</v>
      </c>
      <c r="X28" s="46">
        <v>298</v>
      </c>
      <c r="Y28" s="57">
        <f t="shared" si="7"/>
        <v>91.131498470948017</v>
      </c>
      <c r="Z28" s="31">
        <v>295</v>
      </c>
      <c r="AA28" s="46">
        <v>269</v>
      </c>
      <c r="AB28" s="57">
        <f t="shared" si="8"/>
        <v>91.18644067796609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X1:Y1"/>
    <mergeCell ref="AA4:AA5"/>
    <mergeCell ref="J4:J5"/>
    <mergeCell ref="K4:K5"/>
    <mergeCell ref="L4:L5"/>
    <mergeCell ref="Z4:Z5"/>
    <mergeCell ref="X2:Y2"/>
    <mergeCell ref="Z2:AA2"/>
    <mergeCell ref="N3:P3"/>
    <mergeCell ref="Z3:AB3"/>
    <mergeCell ref="AB4:AB5"/>
    <mergeCell ref="X4:X5"/>
    <mergeCell ref="Y4:Y5"/>
    <mergeCell ref="B1:M1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Q3:S3"/>
    <mergeCell ref="I4:I5"/>
    <mergeCell ref="T3:V3"/>
    <mergeCell ref="W3:Y3"/>
    <mergeCell ref="G4:G5"/>
    <mergeCell ref="A3:A5"/>
    <mergeCell ref="B3:D3"/>
    <mergeCell ref="E3:G3"/>
    <mergeCell ref="H3:J3"/>
    <mergeCell ref="K3:M3"/>
    <mergeCell ref="B4:B5"/>
    <mergeCell ref="C4:C5"/>
    <mergeCell ref="D4:D5"/>
    <mergeCell ref="E4:E5"/>
    <mergeCell ref="F4:F5"/>
    <mergeCell ref="M4:M5"/>
    <mergeCell ref="H4:H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R7" sqref="R7"/>
    </sheetView>
  </sheetViews>
  <sheetFormatPr defaultRowHeight="14.25" x14ac:dyDescent="0.2"/>
  <cols>
    <col min="1" max="1" width="29.140625" style="37" customWidth="1"/>
    <col min="2" max="2" width="9" style="37" customWidth="1"/>
    <col min="3" max="3" width="8.7109375" style="37" customWidth="1"/>
    <col min="4" max="4" width="8.28515625" style="37" customWidth="1"/>
    <col min="5" max="5" width="8.7109375" style="37" customWidth="1"/>
    <col min="6" max="6" width="9.28515625" style="37" customWidth="1"/>
    <col min="7" max="7" width="7.42578125" style="37" customWidth="1"/>
    <col min="8" max="8" width="7.7109375" style="37" customWidth="1"/>
    <col min="9" max="9" width="7.5703125" style="37" customWidth="1"/>
    <col min="10" max="10" width="7.42578125" style="37" customWidth="1"/>
    <col min="11" max="11" width="7.28515625" style="37" customWidth="1"/>
    <col min="12" max="12" width="7.5703125" style="37" customWidth="1"/>
    <col min="13" max="13" width="9" style="37" customWidth="1"/>
    <col min="14" max="15" width="7.7109375" style="37" customWidth="1"/>
    <col min="16" max="16" width="8.140625" style="37" customWidth="1"/>
    <col min="17" max="17" width="8" style="37" customWidth="1"/>
    <col min="18" max="18" width="8.28515625" style="37" customWidth="1"/>
    <col min="19" max="19" width="8.140625" style="37" customWidth="1"/>
    <col min="20" max="20" width="8" style="37" customWidth="1"/>
    <col min="21" max="21" width="7.85546875" style="37" customWidth="1"/>
    <col min="22" max="22" width="8.140625" style="37" customWidth="1"/>
    <col min="23" max="23" width="8.28515625" style="37" customWidth="1"/>
    <col min="24" max="24" width="8.42578125" style="37" customWidth="1"/>
    <col min="25" max="25" width="7.5703125" style="37" customWidth="1"/>
    <col min="26" max="26" width="8.42578125" style="37" customWidth="1"/>
    <col min="27" max="27" width="8" style="37" customWidth="1"/>
    <col min="28" max="16384" width="9.140625" style="37"/>
  </cols>
  <sheetData>
    <row r="1" spans="1:32" s="22" customFormat="1" ht="60.75" customHeight="1" x14ac:dyDescent="0.35">
      <c r="B1" s="81" t="s">
        <v>63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21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62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27</v>
      </c>
      <c r="D4" s="86" t="s">
        <v>2</v>
      </c>
      <c r="E4" s="85" t="s">
        <v>15</v>
      </c>
      <c r="F4" s="85" t="s">
        <v>27</v>
      </c>
      <c r="G4" s="86" t="s">
        <v>2</v>
      </c>
      <c r="H4" s="85" t="s">
        <v>15</v>
      </c>
      <c r="I4" s="85" t="s">
        <v>27</v>
      </c>
      <c r="J4" s="86" t="s">
        <v>2</v>
      </c>
      <c r="K4" s="85" t="s">
        <v>15</v>
      </c>
      <c r="L4" s="85" t="s">
        <v>27</v>
      </c>
      <c r="M4" s="86" t="s">
        <v>2</v>
      </c>
      <c r="N4" s="85" t="s">
        <v>15</v>
      </c>
      <c r="O4" s="85" t="s">
        <v>27</v>
      </c>
      <c r="P4" s="86" t="s">
        <v>2</v>
      </c>
      <c r="Q4" s="85" t="s">
        <v>15</v>
      </c>
      <c r="R4" s="85" t="s">
        <v>27</v>
      </c>
      <c r="S4" s="86" t="s">
        <v>2</v>
      </c>
      <c r="T4" s="85" t="s">
        <v>15</v>
      </c>
      <c r="U4" s="85" t="s">
        <v>27</v>
      </c>
      <c r="V4" s="86" t="s">
        <v>2</v>
      </c>
      <c r="W4" s="85" t="s">
        <v>15</v>
      </c>
      <c r="X4" s="85" t="s">
        <v>27</v>
      </c>
      <c r="Y4" s="86" t="s">
        <v>2</v>
      </c>
      <c r="Z4" s="85" t="s">
        <v>15</v>
      </c>
      <c r="AA4" s="85" t="s">
        <v>27</v>
      </c>
      <c r="AB4" s="86" t="s">
        <v>2</v>
      </c>
    </row>
    <row r="5" spans="1:32" s="27" customFormat="1" ht="15.75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28</v>
      </c>
      <c r="B7" s="28">
        <f>SUM(B8:B28)</f>
        <v>10072</v>
      </c>
      <c r="C7" s="28">
        <f>SUM(C8:C28)</f>
        <v>8438</v>
      </c>
      <c r="D7" s="56">
        <f>IF(B7=0,0,C7/B7)*100</f>
        <v>83.776806989674341</v>
      </c>
      <c r="E7" s="28">
        <f>SUM(E8:E28)</f>
        <v>3459</v>
      </c>
      <c r="F7" s="28">
        <f>SUM(F8:F28)</f>
        <v>3010</v>
      </c>
      <c r="G7" s="56">
        <f>IF(E7=0,0,F7/E7)*100</f>
        <v>87.01936976004626</v>
      </c>
      <c r="H7" s="28">
        <f>SUM(H8:H28)</f>
        <v>282</v>
      </c>
      <c r="I7" s="28">
        <f>SUM(I8:I28)</f>
        <v>155</v>
      </c>
      <c r="J7" s="56">
        <f>IF(H7=0,0,I7/H7)*100</f>
        <v>54.964539007092192</v>
      </c>
      <c r="K7" s="28">
        <f>SUM(K8:K28)</f>
        <v>88</v>
      </c>
      <c r="L7" s="28">
        <f>SUM(L8:L28)</f>
        <v>17</v>
      </c>
      <c r="M7" s="56">
        <f>IF(K7=0,0,L7/K7)*100</f>
        <v>19.318181818181817</v>
      </c>
      <c r="N7" s="28">
        <f>SUM(N8:N28)</f>
        <v>95</v>
      </c>
      <c r="O7" s="28">
        <f>SUM(O8:O28)</f>
        <v>19</v>
      </c>
      <c r="P7" s="56">
        <f>IF(N7=0,0,O7/N7)*100</f>
        <v>20</v>
      </c>
      <c r="Q7" s="28">
        <f>SUM(Q8:Q28)</f>
        <v>2769</v>
      </c>
      <c r="R7" s="28">
        <f>SUM(R8:R28)</f>
        <v>1769</v>
      </c>
      <c r="S7" s="56">
        <f>IF(Q7=0,0,R7/Q7)*100</f>
        <v>63.885879378837132</v>
      </c>
      <c r="T7" s="28">
        <f>SUM(T8:T28)</f>
        <v>9101</v>
      </c>
      <c r="U7" s="28">
        <f>SUM(U8:U28)</f>
        <v>7604</v>
      </c>
      <c r="V7" s="56">
        <f>IF(T7=0,0,U7/T7)*100</f>
        <v>83.551258103505106</v>
      </c>
      <c r="W7" s="28">
        <f>SUM(W8:W28)</f>
        <v>2609</v>
      </c>
      <c r="X7" s="28">
        <f>SUM(X8:X28)</f>
        <v>2385</v>
      </c>
      <c r="Y7" s="56">
        <f>IF(W7=0,0,X7/W7)*100</f>
        <v>91.414334994250666</v>
      </c>
      <c r="Z7" s="28">
        <f>SUM(Z8:Z28)</f>
        <v>2248</v>
      </c>
      <c r="AA7" s="28">
        <f>SUM(AA8:AA28)</f>
        <v>2039</v>
      </c>
      <c r="AB7" s="56">
        <f>IF(Z7=0,0,AA7/Z7)*100</f>
        <v>90.702846975088974</v>
      </c>
      <c r="AC7" s="29"/>
      <c r="AF7" s="33"/>
    </row>
    <row r="8" spans="1:32" s="33" customFormat="1" ht="18" customHeight="1" x14ac:dyDescent="0.25">
      <c r="A8" s="51" t="s">
        <v>29</v>
      </c>
      <c r="B8" s="31">
        <v>435</v>
      </c>
      <c r="C8" s="31">
        <v>343</v>
      </c>
      <c r="D8" s="57">
        <f t="shared" ref="D8:D28" si="0">IF(B8=0,0,C8/B8)*100</f>
        <v>78.850574712643677</v>
      </c>
      <c r="E8" s="31">
        <v>152</v>
      </c>
      <c r="F8" s="31">
        <v>101</v>
      </c>
      <c r="G8" s="57">
        <f t="shared" ref="G8:G28" si="1">IF(E8=0,0,F8/E8)*100</f>
        <v>66.44736842105263</v>
      </c>
      <c r="H8" s="31">
        <v>10</v>
      </c>
      <c r="I8" s="31">
        <v>6</v>
      </c>
      <c r="J8" s="57">
        <f t="shared" ref="J8:J28" si="2">IF(H8=0,0,I8/H8)*100</f>
        <v>60</v>
      </c>
      <c r="K8" s="31">
        <v>2</v>
      </c>
      <c r="L8" s="31">
        <v>2</v>
      </c>
      <c r="M8" s="57">
        <f t="shared" ref="M8:M28" si="3">IF(K8=0,0,L8/K8)*100</f>
        <v>100</v>
      </c>
      <c r="N8" s="31">
        <v>9</v>
      </c>
      <c r="O8" s="31">
        <v>1</v>
      </c>
      <c r="P8" s="57">
        <f t="shared" ref="P8:P28" si="4">IF(N8=0,0,O8/N8)*100</f>
        <v>11.111111111111111</v>
      </c>
      <c r="Q8" s="31">
        <v>146</v>
      </c>
      <c r="R8" s="46">
        <v>82</v>
      </c>
      <c r="S8" s="57">
        <f t="shared" ref="S8:S28" si="5">IF(Q8=0,0,R8/Q8)*100</f>
        <v>56.164383561643838</v>
      </c>
      <c r="T8" s="31">
        <v>384</v>
      </c>
      <c r="U8" s="46">
        <v>323</v>
      </c>
      <c r="V8" s="57">
        <f t="shared" ref="V8:V28" si="6">IF(T8=0,0,U8/T8)*100</f>
        <v>84.114583333333343</v>
      </c>
      <c r="W8" s="31">
        <v>102</v>
      </c>
      <c r="X8" s="46">
        <v>84</v>
      </c>
      <c r="Y8" s="57">
        <f t="shared" ref="Y8:Y28" si="7">IF(W8=0,0,X8/W8)*100</f>
        <v>82.35294117647058</v>
      </c>
      <c r="Z8" s="31">
        <v>98</v>
      </c>
      <c r="AA8" s="46">
        <v>81</v>
      </c>
      <c r="AB8" s="57">
        <f t="shared" ref="AB8:AB28" si="8">IF(Z8=0,0,AA8/Z8)*100</f>
        <v>82.653061224489804</v>
      </c>
      <c r="AC8" s="29"/>
      <c r="AD8" s="32"/>
    </row>
    <row r="9" spans="1:32" s="34" customFormat="1" ht="18" customHeight="1" x14ac:dyDescent="0.25">
      <c r="A9" s="52" t="s">
        <v>30</v>
      </c>
      <c r="B9" s="31">
        <v>419</v>
      </c>
      <c r="C9" s="31">
        <v>345</v>
      </c>
      <c r="D9" s="57">
        <f t="shared" si="0"/>
        <v>82.338902147971353</v>
      </c>
      <c r="E9" s="31">
        <v>94</v>
      </c>
      <c r="F9" s="31">
        <v>79</v>
      </c>
      <c r="G9" s="57">
        <f t="shared" si="1"/>
        <v>84.042553191489361</v>
      </c>
      <c r="H9" s="31">
        <v>6</v>
      </c>
      <c r="I9" s="31">
        <v>3</v>
      </c>
      <c r="J9" s="57">
        <f t="shared" si="2"/>
        <v>50</v>
      </c>
      <c r="K9" s="31">
        <v>3</v>
      </c>
      <c r="L9" s="31">
        <v>0</v>
      </c>
      <c r="M9" s="57">
        <f t="shared" si="3"/>
        <v>0</v>
      </c>
      <c r="N9" s="31">
        <v>0</v>
      </c>
      <c r="O9" s="31">
        <v>0</v>
      </c>
      <c r="P9" s="57">
        <f t="shared" si="4"/>
        <v>0</v>
      </c>
      <c r="Q9" s="31">
        <v>77</v>
      </c>
      <c r="R9" s="46">
        <v>46</v>
      </c>
      <c r="S9" s="57">
        <f t="shared" si="5"/>
        <v>59.740259740259738</v>
      </c>
      <c r="T9" s="31">
        <v>390</v>
      </c>
      <c r="U9" s="46">
        <v>334</v>
      </c>
      <c r="V9" s="57">
        <f t="shared" si="6"/>
        <v>85.641025641025635</v>
      </c>
      <c r="W9" s="31">
        <v>67</v>
      </c>
      <c r="X9" s="46">
        <v>68</v>
      </c>
      <c r="Y9" s="57">
        <f t="shared" si="7"/>
        <v>101.49253731343283</v>
      </c>
      <c r="Z9" s="31">
        <v>61</v>
      </c>
      <c r="AA9" s="46">
        <v>65</v>
      </c>
      <c r="AB9" s="57">
        <f t="shared" si="8"/>
        <v>106.55737704918033</v>
      </c>
      <c r="AC9" s="29"/>
      <c r="AD9" s="32"/>
    </row>
    <row r="10" spans="1:32" s="33" customFormat="1" ht="18" customHeight="1" x14ac:dyDescent="0.25">
      <c r="A10" s="52" t="s">
        <v>31</v>
      </c>
      <c r="B10" s="31">
        <v>231</v>
      </c>
      <c r="C10" s="31">
        <v>145</v>
      </c>
      <c r="D10" s="57">
        <f t="shared" si="0"/>
        <v>62.770562770562762</v>
      </c>
      <c r="E10" s="31">
        <v>111</v>
      </c>
      <c r="F10" s="31">
        <v>43</v>
      </c>
      <c r="G10" s="57">
        <f t="shared" si="1"/>
        <v>38.738738738738739</v>
      </c>
      <c r="H10" s="31">
        <v>7</v>
      </c>
      <c r="I10" s="31">
        <v>2</v>
      </c>
      <c r="J10" s="57">
        <f t="shared" si="2"/>
        <v>28.571428571428569</v>
      </c>
      <c r="K10" s="31">
        <v>1</v>
      </c>
      <c r="L10" s="31">
        <v>0</v>
      </c>
      <c r="M10" s="57">
        <f t="shared" si="3"/>
        <v>0</v>
      </c>
      <c r="N10" s="31">
        <v>0</v>
      </c>
      <c r="O10" s="31">
        <v>0</v>
      </c>
      <c r="P10" s="57">
        <f t="shared" si="4"/>
        <v>0</v>
      </c>
      <c r="Q10" s="31">
        <v>104</v>
      </c>
      <c r="R10" s="46">
        <v>31</v>
      </c>
      <c r="S10" s="57">
        <f t="shared" si="5"/>
        <v>29.807692307692307</v>
      </c>
      <c r="T10" s="31">
        <v>201</v>
      </c>
      <c r="U10" s="46">
        <v>136</v>
      </c>
      <c r="V10" s="57">
        <f t="shared" si="6"/>
        <v>67.661691542288565</v>
      </c>
      <c r="W10" s="31">
        <v>82</v>
      </c>
      <c r="X10" s="46">
        <v>34</v>
      </c>
      <c r="Y10" s="57">
        <f t="shared" si="7"/>
        <v>41.463414634146339</v>
      </c>
      <c r="Z10" s="31">
        <v>70</v>
      </c>
      <c r="AA10" s="46">
        <v>26</v>
      </c>
      <c r="AB10" s="57">
        <f t="shared" si="8"/>
        <v>37.142857142857146</v>
      </c>
      <c r="AC10" s="29"/>
      <c r="AD10" s="32"/>
    </row>
    <row r="11" spans="1:32" s="33" customFormat="1" ht="18" customHeight="1" x14ac:dyDescent="0.25">
      <c r="A11" s="52" t="s">
        <v>32</v>
      </c>
      <c r="B11" s="31">
        <v>295</v>
      </c>
      <c r="C11" s="31">
        <v>221</v>
      </c>
      <c r="D11" s="57">
        <f t="shared" si="0"/>
        <v>74.915254237288138</v>
      </c>
      <c r="E11" s="31">
        <v>155</v>
      </c>
      <c r="F11" s="31">
        <v>109</v>
      </c>
      <c r="G11" s="57">
        <f t="shared" si="1"/>
        <v>70.322580645161295</v>
      </c>
      <c r="H11" s="31">
        <v>16</v>
      </c>
      <c r="I11" s="31">
        <v>4</v>
      </c>
      <c r="J11" s="57">
        <f t="shared" si="2"/>
        <v>25</v>
      </c>
      <c r="K11" s="31">
        <v>1</v>
      </c>
      <c r="L11" s="31">
        <v>0</v>
      </c>
      <c r="M11" s="57">
        <f t="shared" si="3"/>
        <v>0</v>
      </c>
      <c r="N11" s="31">
        <v>0</v>
      </c>
      <c r="O11" s="31">
        <v>0</v>
      </c>
      <c r="P11" s="57">
        <f t="shared" si="4"/>
        <v>0</v>
      </c>
      <c r="Q11" s="31">
        <v>130</v>
      </c>
      <c r="R11" s="46">
        <v>91</v>
      </c>
      <c r="S11" s="57">
        <f t="shared" si="5"/>
        <v>70</v>
      </c>
      <c r="T11" s="31">
        <v>241</v>
      </c>
      <c r="U11" s="46">
        <v>197</v>
      </c>
      <c r="V11" s="57">
        <f t="shared" si="6"/>
        <v>81.742738589211612</v>
      </c>
      <c r="W11" s="31">
        <v>103</v>
      </c>
      <c r="X11" s="46">
        <v>86</v>
      </c>
      <c r="Y11" s="57">
        <f t="shared" si="7"/>
        <v>83.495145631067956</v>
      </c>
      <c r="Z11" s="31">
        <v>76</v>
      </c>
      <c r="AA11" s="46">
        <v>64</v>
      </c>
      <c r="AB11" s="57">
        <f t="shared" si="8"/>
        <v>84.210526315789465</v>
      </c>
      <c r="AC11" s="29"/>
      <c r="AD11" s="32"/>
    </row>
    <row r="12" spans="1:32" s="33" customFormat="1" ht="18" customHeight="1" x14ac:dyDescent="0.25">
      <c r="A12" s="52" t="s">
        <v>33</v>
      </c>
      <c r="B12" s="31">
        <v>287</v>
      </c>
      <c r="C12" s="31">
        <v>209</v>
      </c>
      <c r="D12" s="57">
        <f t="shared" si="0"/>
        <v>72.822299651567945</v>
      </c>
      <c r="E12" s="31">
        <v>111</v>
      </c>
      <c r="F12" s="31">
        <v>61</v>
      </c>
      <c r="G12" s="57">
        <f t="shared" si="1"/>
        <v>54.954954954954957</v>
      </c>
      <c r="H12" s="31">
        <v>9</v>
      </c>
      <c r="I12" s="31">
        <v>4</v>
      </c>
      <c r="J12" s="57">
        <f t="shared" si="2"/>
        <v>44.444444444444443</v>
      </c>
      <c r="K12" s="31">
        <v>1</v>
      </c>
      <c r="L12" s="31">
        <v>0</v>
      </c>
      <c r="M12" s="57">
        <f t="shared" si="3"/>
        <v>0</v>
      </c>
      <c r="N12" s="31">
        <v>0</v>
      </c>
      <c r="O12" s="31">
        <v>0</v>
      </c>
      <c r="P12" s="57">
        <f t="shared" si="4"/>
        <v>0</v>
      </c>
      <c r="Q12" s="31">
        <v>84</v>
      </c>
      <c r="R12" s="46">
        <v>46</v>
      </c>
      <c r="S12" s="57">
        <f t="shared" si="5"/>
        <v>54.761904761904766</v>
      </c>
      <c r="T12" s="31">
        <v>260</v>
      </c>
      <c r="U12" s="46">
        <v>193</v>
      </c>
      <c r="V12" s="57">
        <f t="shared" si="6"/>
        <v>74.230769230769226</v>
      </c>
      <c r="W12" s="31">
        <v>88</v>
      </c>
      <c r="X12" s="46">
        <v>45</v>
      </c>
      <c r="Y12" s="57">
        <f t="shared" si="7"/>
        <v>51.136363636363633</v>
      </c>
      <c r="Z12" s="31">
        <v>81</v>
      </c>
      <c r="AA12" s="46">
        <v>42</v>
      </c>
      <c r="AB12" s="57">
        <f t="shared" si="8"/>
        <v>51.851851851851848</v>
      </c>
      <c r="AC12" s="29"/>
      <c r="AD12" s="32"/>
    </row>
    <row r="13" spans="1:32" s="33" customFormat="1" ht="18" customHeight="1" x14ac:dyDescent="0.25">
      <c r="A13" s="52" t="s">
        <v>34</v>
      </c>
      <c r="B13" s="31">
        <v>321</v>
      </c>
      <c r="C13" s="31">
        <v>214</v>
      </c>
      <c r="D13" s="57">
        <f t="shared" si="0"/>
        <v>66.666666666666657</v>
      </c>
      <c r="E13" s="31">
        <v>141</v>
      </c>
      <c r="F13" s="31">
        <v>63</v>
      </c>
      <c r="G13" s="57">
        <f t="shared" si="1"/>
        <v>44.680851063829785</v>
      </c>
      <c r="H13" s="31">
        <v>9</v>
      </c>
      <c r="I13" s="31">
        <v>3</v>
      </c>
      <c r="J13" s="57">
        <f t="shared" si="2"/>
        <v>33.333333333333329</v>
      </c>
      <c r="K13" s="31">
        <v>1</v>
      </c>
      <c r="L13" s="31">
        <v>0</v>
      </c>
      <c r="M13" s="57">
        <f t="shared" si="3"/>
        <v>0</v>
      </c>
      <c r="N13" s="31">
        <v>0</v>
      </c>
      <c r="O13" s="31">
        <v>0</v>
      </c>
      <c r="P13" s="57">
        <f t="shared" si="4"/>
        <v>0</v>
      </c>
      <c r="Q13" s="31">
        <v>78</v>
      </c>
      <c r="R13" s="46">
        <v>38</v>
      </c>
      <c r="S13" s="57">
        <f t="shared" si="5"/>
        <v>48.717948717948715</v>
      </c>
      <c r="T13" s="31">
        <v>278</v>
      </c>
      <c r="U13" s="46">
        <v>198</v>
      </c>
      <c r="V13" s="57">
        <f t="shared" si="6"/>
        <v>71.223021582733821</v>
      </c>
      <c r="W13" s="31">
        <v>102</v>
      </c>
      <c r="X13" s="46">
        <v>49</v>
      </c>
      <c r="Y13" s="57">
        <f t="shared" si="7"/>
        <v>48.03921568627451</v>
      </c>
      <c r="Z13" s="31">
        <v>84</v>
      </c>
      <c r="AA13" s="46">
        <v>34</v>
      </c>
      <c r="AB13" s="57">
        <f t="shared" si="8"/>
        <v>40.476190476190474</v>
      </c>
      <c r="AC13" s="29"/>
      <c r="AD13" s="32"/>
    </row>
    <row r="14" spans="1:32" s="33" customFormat="1" ht="18" customHeight="1" x14ac:dyDescent="0.25">
      <c r="A14" s="52" t="s">
        <v>35</v>
      </c>
      <c r="B14" s="31">
        <v>58</v>
      </c>
      <c r="C14" s="31">
        <v>60</v>
      </c>
      <c r="D14" s="57">
        <f t="shared" si="0"/>
        <v>103.44827586206897</v>
      </c>
      <c r="E14" s="31">
        <v>26</v>
      </c>
      <c r="F14" s="31">
        <v>35</v>
      </c>
      <c r="G14" s="57">
        <f t="shared" si="1"/>
        <v>134.61538461538461</v>
      </c>
      <c r="H14" s="31">
        <v>4</v>
      </c>
      <c r="I14" s="31">
        <v>0</v>
      </c>
      <c r="J14" s="57">
        <f t="shared" si="2"/>
        <v>0</v>
      </c>
      <c r="K14" s="31">
        <v>0</v>
      </c>
      <c r="L14" s="31">
        <v>0</v>
      </c>
      <c r="M14" s="57">
        <f t="shared" si="3"/>
        <v>0</v>
      </c>
      <c r="N14" s="31">
        <v>0</v>
      </c>
      <c r="O14" s="31">
        <v>0</v>
      </c>
      <c r="P14" s="57">
        <f t="shared" si="4"/>
        <v>0</v>
      </c>
      <c r="Q14" s="31">
        <v>15</v>
      </c>
      <c r="R14" s="46">
        <v>22</v>
      </c>
      <c r="S14" s="57">
        <f t="shared" si="5"/>
        <v>146.66666666666666</v>
      </c>
      <c r="T14" s="31">
        <v>46</v>
      </c>
      <c r="U14" s="46">
        <v>55</v>
      </c>
      <c r="V14" s="57">
        <f t="shared" si="6"/>
        <v>119.56521739130434</v>
      </c>
      <c r="W14" s="31">
        <v>16</v>
      </c>
      <c r="X14" s="46">
        <v>30</v>
      </c>
      <c r="Y14" s="57">
        <f t="shared" si="7"/>
        <v>187.5</v>
      </c>
      <c r="Z14" s="31">
        <v>15</v>
      </c>
      <c r="AA14" s="46">
        <v>27</v>
      </c>
      <c r="AB14" s="57">
        <f t="shared" si="8"/>
        <v>180</v>
      </c>
      <c r="AC14" s="29"/>
      <c r="AD14" s="32"/>
    </row>
    <row r="15" spans="1:32" s="33" customFormat="1" ht="18" customHeight="1" x14ac:dyDescent="0.25">
      <c r="A15" s="52" t="s">
        <v>36</v>
      </c>
      <c r="B15" s="31">
        <v>303</v>
      </c>
      <c r="C15" s="31">
        <v>234</v>
      </c>
      <c r="D15" s="57">
        <f t="shared" si="0"/>
        <v>77.227722772277232</v>
      </c>
      <c r="E15" s="31">
        <v>80</v>
      </c>
      <c r="F15" s="31">
        <v>43</v>
      </c>
      <c r="G15" s="57">
        <f t="shared" si="1"/>
        <v>53.75</v>
      </c>
      <c r="H15" s="31">
        <v>5</v>
      </c>
      <c r="I15" s="31">
        <v>2</v>
      </c>
      <c r="J15" s="57">
        <f t="shared" si="2"/>
        <v>40</v>
      </c>
      <c r="K15" s="31">
        <v>3</v>
      </c>
      <c r="L15" s="31">
        <v>0</v>
      </c>
      <c r="M15" s="57">
        <f t="shared" si="3"/>
        <v>0</v>
      </c>
      <c r="N15" s="31">
        <v>0</v>
      </c>
      <c r="O15" s="31">
        <v>0</v>
      </c>
      <c r="P15" s="57">
        <f t="shared" si="4"/>
        <v>0</v>
      </c>
      <c r="Q15" s="31">
        <v>52</v>
      </c>
      <c r="R15" s="46">
        <v>22</v>
      </c>
      <c r="S15" s="57">
        <f t="shared" si="5"/>
        <v>42.307692307692307</v>
      </c>
      <c r="T15" s="31">
        <v>279</v>
      </c>
      <c r="U15" s="46">
        <v>220</v>
      </c>
      <c r="V15" s="57">
        <f t="shared" si="6"/>
        <v>78.853046594982075</v>
      </c>
      <c r="W15" s="31">
        <v>58</v>
      </c>
      <c r="X15" s="46">
        <v>30</v>
      </c>
      <c r="Y15" s="57">
        <f t="shared" si="7"/>
        <v>51.724137931034484</v>
      </c>
      <c r="Z15" s="31">
        <v>50</v>
      </c>
      <c r="AA15" s="46">
        <v>25</v>
      </c>
      <c r="AB15" s="57">
        <f t="shared" si="8"/>
        <v>50</v>
      </c>
      <c r="AC15" s="29"/>
      <c r="AD15" s="32"/>
    </row>
    <row r="16" spans="1:32" s="33" customFormat="1" ht="18" customHeight="1" x14ac:dyDescent="0.25">
      <c r="A16" s="52" t="s">
        <v>37</v>
      </c>
      <c r="B16" s="31">
        <v>226</v>
      </c>
      <c r="C16" s="31">
        <v>172</v>
      </c>
      <c r="D16" s="57">
        <f t="shared" si="0"/>
        <v>76.106194690265482</v>
      </c>
      <c r="E16" s="31">
        <v>91</v>
      </c>
      <c r="F16" s="31">
        <v>59</v>
      </c>
      <c r="G16" s="57">
        <f t="shared" si="1"/>
        <v>64.835164835164832</v>
      </c>
      <c r="H16" s="31">
        <v>9</v>
      </c>
      <c r="I16" s="31">
        <v>3</v>
      </c>
      <c r="J16" s="57">
        <f t="shared" si="2"/>
        <v>33.333333333333329</v>
      </c>
      <c r="K16" s="31">
        <v>3</v>
      </c>
      <c r="L16" s="31">
        <v>1</v>
      </c>
      <c r="M16" s="57">
        <f t="shared" si="3"/>
        <v>33.333333333333329</v>
      </c>
      <c r="N16" s="31">
        <v>2</v>
      </c>
      <c r="O16" s="31">
        <v>0</v>
      </c>
      <c r="P16" s="57">
        <f t="shared" si="4"/>
        <v>0</v>
      </c>
      <c r="Q16" s="31">
        <v>75</v>
      </c>
      <c r="R16" s="46">
        <v>50</v>
      </c>
      <c r="S16" s="57">
        <f t="shared" si="5"/>
        <v>66.666666666666657</v>
      </c>
      <c r="T16" s="31">
        <v>198</v>
      </c>
      <c r="U16" s="46">
        <v>155</v>
      </c>
      <c r="V16" s="57">
        <f t="shared" si="6"/>
        <v>78.282828282828291</v>
      </c>
      <c r="W16" s="31">
        <v>65</v>
      </c>
      <c r="X16" s="46">
        <v>42</v>
      </c>
      <c r="Y16" s="57">
        <f t="shared" si="7"/>
        <v>64.615384615384613</v>
      </c>
      <c r="Z16" s="31">
        <v>58</v>
      </c>
      <c r="AA16" s="46">
        <v>40</v>
      </c>
      <c r="AB16" s="57">
        <f t="shared" si="8"/>
        <v>68.965517241379317</v>
      </c>
      <c r="AC16" s="29"/>
      <c r="AD16" s="32"/>
    </row>
    <row r="17" spans="1:30" s="33" customFormat="1" ht="18" customHeight="1" x14ac:dyDescent="0.25">
      <c r="A17" s="52" t="s">
        <v>38</v>
      </c>
      <c r="B17" s="31">
        <v>221</v>
      </c>
      <c r="C17" s="31">
        <v>147</v>
      </c>
      <c r="D17" s="57">
        <f t="shared" si="0"/>
        <v>66.515837104072389</v>
      </c>
      <c r="E17" s="31">
        <v>143</v>
      </c>
      <c r="F17" s="31">
        <v>83</v>
      </c>
      <c r="G17" s="57">
        <f t="shared" si="1"/>
        <v>58.04195804195804</v>
      </c>
      <c r="H17" s="31">
        <v>5</v>
      </c>
      <c r="I17" s="31">
        <v>5</v>
      </c>
      <c r="J17" s="57">
        <f t="shared" si="2"/>
        <v>100</v>
      </c>
      <c r="K17" s="31">
        <v>7</v>
      </c>
      <c r="L17" s="31">
        <v>1</v>
      </c>
      <c r="M17" s="57">
        <f t="shared" si="3"/>
        <v>14.285714285714285</v>
      </c>
      <c r="N17" s="31">
        <v>0</v>
      </c>
      <c r="O17" s="31">
        <v>0</v>
      </c>
      <c r="P17" s="57">
        <f t="shared" si="4"/>
        <v>0</v>
      </c>
      <c r="Q17" s="31">
        <v>114</v>
      </c>
      <c r="R17" s="46">
        <v>31</v>
      </c>
      <c r="S17" s="57">
        <f t="shared" si="5"/>
        <v>27.192982456140353</v>
      </c>
      <c r="T17" s="31">
        <v>197</v>
      </c>
      <c r="U17" s="46">
        <v>126</v>
      </c>
      <c r="V17" s="57">
        <f t="shared" si="6"/>
        <v>63.959390862944169</v>
      </c>
      <c r="W17" s="31">
        <v>122</v>
      </c>
      <c r="X17" s="46">
        <v>62</v>
      </c>
      <c r="Y17" s="57">
        <f t="shared" si="7"/>
        <v>50.819672131147541</v>
      </c>
      <c r="Z17" s="31">
        <v>109</v>
      </c>
      <c r="AA17" s="46">
        <v>55</v>
      </c>
      <c r="AB17" s="57">
        <f t="shared" si="8"/>
        <v>50.458715596330272</v>
      </c>
      <c r="AC17" s="29"/>
      <c r="AD17" s="32"/>
    </row>
    <row r="18" spans="1:30" s="33" customFormat="1" ht="18" customHeight="1" x14ac:dyDescent="0.25">
      <c r="A18" s="52" t="s">
        <v>39</v>
      </c>
      <c r="B18" s="31">
        <v>235</v>
      </c>
      <c r="C18" s="31">
        <v>186</v>
      </c>
      <c r="D18" s="57">
        <f t="shared" si="0"/>
        <v>79.148936170212764</v>
      </c>
      <c r="E18" s="31">
        <v>101</v>
      </c>
      <c r="F18" s="31">
        <v>78</v>
      </c>
      <c r="G18" s="57">
        <f t="shared" si="1"/>
        <v>77.227722772277232</v>
      </c>
      <c r="H18" s="31">
        <v>7</v>
      </c>
      <c r="I18" s="31">
        <v>6</v>
      </c>
      <c r="J18" s="57">
        <f t="shared" si="2"/>
        <v>85.714285714285708</v>
      </c>
      <c r="K18" s="31">
        <v>0</v>
      </c>
      <c r="L18" s="31">
        <v>0</v>
      </c>
      <c r="M18" s="57">
        <f t="shared" si="3"/>
        <v>0</v>
      </c>
      <c r="N18" s="31">
        <v>0</v>
      </c>
      <c r="O18" s="31">
        <v>0</v>
      </c>
      <c r="P18" s="57">
        <f t="shared" si="4"/>
        <v>0</v>
      </c>
      <c r="Q18" s="31">
        <v>97</v>
      </c>
      <c r="R18" s="46">
        <v>43</v>
      </c>
      <c r="S18" s="57">
        <f t="shared" si="5"/>
        <v>44.329896907216494</v>
      </c>
      <c r="T18" s="31">
        <v>209</v>
      </c>
      <c r="U18" s="46">
        <v>171</v>
      </c>
      <c r="V18" s="57">
        <f t="shared" si="6"/>
        <v>81.818181818181827</v>
      </c>
      <c r="W18" s="31">
        <v>76</v>
      </c>
      <c r="X18" s="46">
        <v>63</v>
      </c>
      <c r="Y18" s="57">
        <f t="shared" si="7"/>
        <v>82.89473684210526</v>
      </c>
      <c r="Z18" s="31">
        <v>64</v>
      </c>
      <c r="AA18" s="46">
        <v>50</v>
      </c>
      <c r="AB18" s="57">
        <f t="shared" si="8"/>
        <v>78.125</v>
      </c>
      <c r="AC18" s="29"/>
      <c r="AD18" s="32"/>
    </row>
    <row r="19" spans="1:30" s="33" customFormat="1" ht="18" customHeight="1" x14ac:dyDescent="0.25">
      <c r="A19" s="52" t="s">
        <v>40</v>
      </c>
      <c r="B19" s="31">
        <v>432</v>
      </c>
      <c r="C19" s="31">
        <v>367</v>
      </c>
      <c r="D19" s="57">
        <f t="shared" si="0"/>
        <v>84.953703703703709</v>
      </c>
      <c r="E19" s="31">
        <v>118</v>
      </c>
      <c r="F19" s="31">
        <v>103</v>
      </c>
      <c r="G19" s="57">
        <f t="shared" si="1"/>
        <v>87.288135593220346</v>
      </c>
      <c r="H19" s="31">
        <v>5</v>
      </c>
      <c r="I19" s="31">
        <v>1</v>
      </c>
      <c r="J19" s="57">
        <f t="shared" si="2"/>
        <v>20</v>
      </c>
      <c r="K19" s="31">
        <v>4</v>
      </c>
      <c r="L19" s="31">
        <v>0</v>
      </c>
      <c r="M19" s="57">
        <f t="shared" si="3"/>
        <v>0</v>
      </c>
      <c r="N19" s="31">
        <v>3</v>
      </c>
      <c r="O19" s="31">
        <v>0</v>
      </c>
      <c r="P19" s="57">
        <f t="shared" si="4"/>
        <v>0</v>
      </c>
      <c r="Q19" s="31">
        <v>95</v>
      </c>
      <c r="R19" s="46">
        <v>81</v>
      </c>
      <c r="S19" s="57">
        <f t="shared" si="5"/>
        <v>85.263157894736835</v>
      </c>
      <c r="T19" s="31">
        <v>390</v>
      </c>
      <c r="U19" s="46">
        <v>340</v>
      </c>
      <c r="V19" s="57">
        <f t="shared" si="6"/>
        <v>87.179487179487182</v>
      </c>
      <c r="W19" s="31">
        <v>92</v>
      </c>
      <c r="X19" s="46">
        <v>84</v>
      </c>
      <c r="Y19" s="57">
        <f t="shared" si="7"/>
        <v>91.304347826086953</v>
      </c>
      <c r="Z19" s="31">
        <v>88</v>
      </c>
      <c r="AA19" s="46">
        <v>76</v>
      </c>
      <c r="AB19" s="57">
        <f t="shared" si="8"/>
        <v>86.36363636363636</v>
      </c>
      <c r="AC19" s="29"/>
      <c r="AD19" s="32"/>
    </row>
    <row r="20" spans="1:30" s="33" customFormat="1" ht="18" customHeight="1" x14ac:dyDescent="0.25">
      <c r="A20" s="52" t="s">
        <v>41</v>
      </c>
      <c r="B20" s="31">
        <v>176</v>
      </c>
      <c r="C20" s="31">
        <v>118</v>
      </c>
      <c r="D20" s="57">
        <f t="shared" si="0"/>
        <v>67.045454545454547</v>
      </c>
      <c r="E20" s="31">
        <v>110</v>
      </c>
      <c r="F20" s="31">
        <v>67</v>
      </c>
      <c r="G20" s="57">
        <f t="shared" si="1"/>
        <v>60.909090909090914</v>
      </c>
      <c r="H20" s="31">
        <v>18</v>
      </c>
      <c r="I20" s="31">
        <v>20</v>
      </c>
      <c r="J20" s="57">
        <f t="shared" si="2"/>
        <v>111.11111111111111</v>
      </c>
      <c r="K20" s="31">
        <v>8</v>
      </c>
      <c r="L20" s="31">
        <v>0</v>
      </c>
      <c r="M20" s="57">
        <f t="shared" si="3"/>
        <v>0</v>
      </c>
      <c r="N20" s="31">
        <v>2</v>
      </c>
      <c r="O20" s="31">
        <v>0</v>
      </c>
      <c r="P20" s="57">
        <f t="shared" si="4"/>
        <v>0</v>
      </c>
      <c r="Q20" s="31">
        <v>105</v>
      </c>
      <c r="R20" s="46">
        <v>34</v>
      </c>
      <c r="S20" s="57">
        <f t="shared" si="5"/>
        <v>32.38095238095238</v>
      </c>
      <c r="T20" s="31">
        <v>128</v>
      </c>
      <c r="U20" s="46">
        <v>88</v>
      </c>
      <c r="V20" s="57">
        <f t="shared" si="6"/>
        <v>68.75</v>
      </c>
      <c r="W20" s="31">
        <v>72</v>
      </c>
      <c r="X20" s="46">
        <v>39</v>
      </c>
      <c r="Y20" s="57">
        <f t="shared" si="7"/>
        <v>54.166666666666664</v>
      </c>
      <c r="Z20" s="31">
        <v>60</v>
      </c>
      <c r="AA20" s="46">
        <v>35</v>
      </c>
      <c r="AB20" s="57">
        <f t="shared" si="8"/>
        <v>58.333333333333336</v>
      </c>
      <c r="AC20" s="29"/>
      <c r="AD20" s="32"/>
    </row>
    <row r="21" spans="1:30" s="33" customFormat="1" ht="18" customHeight="1" x14ac:dyDescent="0.25">
      <c r="A21" s="52" t="s">
        <v>42</v>
      </c>
      <c r="B21" s="31">
        <v>187</v>
      </c>
      <c r="C21" s="31">
        <v>142</v>
      </c>
      <c r="D21" s="57">
        <f t="shared" si="0"/>
        <v>75.935828877005349</v>
      </c>
      <c r="E21" s="31">
        <v>83</v>
      </c>
      <c r="F21" s="31">
        <v>55</v>
      </c>
      <c r="G21" s="57">
        <f t="shared" si="1"/>
        <v>66.265060240963862</v>
      </c>
      <c r="H21" s="31">
        <v>3</v>
      </c>
      <c r="I21" s="31">
        <v>3</v>
      </c>
      <c r="J21" s="57">
        <f t="shared" si="2"/>
        <v>100</v>
      </c>
      <c r="K21" s="31">
        <v>2</v>
      </c>
      <c r="L21" s="31">
        <v>0</v>
      </c>
      <c r="M21" s="57">
        <f t="shared" si="3"/>
        <v>0</v>
      </c>
      <c r="N21" s="31">
        <v>4</v>
      </c>
      <c r="O21" s="31">
        <v>2</v>
      </c>
      <c r="P21" s="57">
        <f t="shared" si="4"/>
        <v>50</v>
      </c>
      <c r="Q21" s="31">
        <v>52</v>
      </c>
      <c r="R21" s="46">
        <v>32</v>
      </c>
      <c r="S21" s="57">
        <f t="shared" si="5"/>
        <v>61.53846153846154</v>
      </c>
      <c r="T21" s="31">
        <v>166</v>
      </c>
      <c r="U21" s="46">
        <v>130</v>
      </c>
      <c r="V21" s="57">
        <f t="shared" si="6"/>
        <v>78.313253012048193</v>
      </c>
      <c r="W21" s="31">
        <v>62</v>
      </c>
      <c r="X21" s="46">
        <v>45</v>
      </c>
      <c r="Y21" s="57">
        <f t="shared" si="7"/>
        <v>72.58064516129032</v>
      </c>
      <c r="Z21" s="31">
        <v>48</v>
      </c>
      <c r="AA21" s="46">
        <v>39</v>
      </c>
      <c r="AB21" s="57">
        <f t="shared" si="8"/>
        <v>81.25</v>
      </c>
      <c r="AC21" s="29"/>
      <c r="AD21" s="32"/>
    </row>
    <row r="22" spans="1:30" s="33" customFormat="1" ht="18" customHeight="1" x14ac:dyDescent="0.25">
      <c r="A22" s="52" t="s">
        <v>43</v>
      </c>
      <c r="B22" s="31">
        <v>103</v>
      </c>
      <c r="C22" s="31">
        <v>61</v>
      </c>
      <c r="D22" s="57">
        <f t="shared" si="0"/>
        <v>59.22330097087378</v>
      </c>
      <c r="E22" s="31">
        <v>92</v>
      </c>
      <c r="F22" s="31">
        <v>61</v>
      </c>
      <c r="G22" s="57">
        <f t="shared" si="1"/>
        <v>66.304347826086953</v>
      </c>
      <c r="H22" s="31">
        <v>7</v>
      </c>
      <c r="I22" s="31">
        <v>5</v>
      </c>
      <c r="J22" s="57">
        <f t="shared" si="2"/>
        <v>71.428571428571431</v>
      </c>
      <c r="K22" s="31">
        <v>2</v>
      </c>
      <c r="L22" s="31">
        <v>0</v>
      </c>
      <c r="M22" s="57">
        <f t="shared" si="3"/>
        <v>0</v>
      </c>
      <c r="N22" s="31">
        <v>2</v>
      </c>
      <c r="O22" s="31">
        <v>0</v>
      </c>
      <c r="P22" s="57">
        <f t="shared" si="4"/>
        <v>0</v>
      </c>
      <c r="Q22" s="31">
        <v>91</v>
      </c>
      <c r="R22" s="46">
        <v>59</v>
      </c>
      <c r="S22" s="57">
        <f t="shared" si="5"/>
        <v>64.835164835164832</v>
      </c>
      <c r="T22" s="31">
        <v>84</v>
      </c>
      <c r="U22" s="46">
        <v>45</v>
      </c>
      <c r="V22" s="57">
        <f t="shared" si="6"/>
        <v>53.571428571428569</v>
      </c>
      <c r="W22" s="31">
        <v>79</v>
      </c>
      <c r="X22" s="46">
        <v>45</v>
      </c>
      <c r="Y22" s="57">
        <f t="shared" si="7"/>
        <v>56.962025316455701</v>
      </c>
      <c r="Z22" s="31">
        <v>61</v>
      </c>
      <c r="AA22" s="46">
        <v>37</v>
      </c>
      <c r="AB22" s="57">
        <f t="shared" si="8"/>
        <v>60.655737704918032</v>
      </c>
      <c r="AC22" s="29"/>
      <c r="AD22" s="32"/>
    </row>
    <row r="23" spans="1:30" s="33" customFormat="1" ht="18" customHeight="1" x14ac:dyDescent="0.25">
      <c r="A23" s="52" t="s">
        <v>44</v>
      </c>
      <c r="B23" s="31">
        <v>193</v>
      </c>
      <c r="C23" s="31">
        <v>126</v>
      </c>
      <c r="D23" s="57">
        <f t="shared" si="0"/>
        <v>65.284974093264253</v>
      </c>
      <c r="E23" s="31">
        <v>103</v>
      </c>
      <c r="F23" s="31">
        <v>53</v>
      </c>
      <c r="G23" s="57">
        <f t="shared" si="1"/>
        <v>51.456310679611647</v>
      </c>
      <c r="H23" s="31">
        <v>5</v>
      </c>
      <c r="I23" s="31">
        <v>0</v>
      </c>
      <c r="J23" s="57">
        <f t="shared" si="2"/>
        <v>0</v>
      </c>
      <c r="K23" s="31">
        <v>3</v>
      </c>
      <c r="L23" s="31">
        <v>0</v>
      </c>
      <c r="M23" s="57">
        <f t="shared" si="3"/>
        <v>0</v>
      </c>
      <c r="N23" s="31">
        <v>2</v>
      </c>
      <c r="O23" s="31">
        <v>0</v>
      </c>
      <c r="P23" s="57">
        <f t="shared" si="4"/>
        <v>0</v>
      </c>
      <c r="Q23" s="31">
        <v>70</v>
      </c>
      <c r="R23" s="46">
        <v>16</v>
      </c>
      <c r="S23" s="57">
        <f t="shared" si="5"/>
        <v>22.857142857142858</v>
      </c>
      <c r="T23" s="31">
        <v>165</v>
      </c>
      <c r="U23" s="46">
        <v>135</v>
      </c>
      <c r="V23" s="57">
        <f t="shared" si="6"/>
        <v>81.818181818181827</v>
      </c>
      <c r="W23" s="31">
        <v>79</v>
      </c>
      <c r="X23" s="46">
        <v>63</v>
      </c>
      <c r="Y23" s="57">
        <f t="shared" si="7"/>
        <v>79.74683544303798</v>
      </c>
      <c r="Z23" s="31">
        <v>66</v>
      </c>
      <c r="AA23" s="46">
        <v>37</v>
      </c>
      <c r="AB23" s="57">
        <f t="shared" si="8"/>
        <v>56.060606060606055</v>
      </c>
      <c r="AC23" s="29"/>
      <c r="AD23" s="32"/>
    </row>
    <row r="24" spans="1:30" s="33" customFormat="1" ht="18" customHeight="1" x14ac:dyDescent="0.25">
      <c r="A24" s="52" t="s">
        <v>45</v>
      </c>
      <c r="B24" s="31">
        <v>220</v>
      </c>
      <c r="C24" s="31">
        <v>171</v>
      </c>
      <c r="D24" s="57">
        <f t="shared" si="0"/>
        <v>77.72727272727272</v>
      </c>
      <c r="E24" s="31">
        <v>105</v>
      </c>
      <c r="F24" s="31">
        <v>73</v>
      </c>
      <c r="G24" s="57">
        <f t="shared" si="1"/>
        <v>69.523809523809518</v>
      </c>
      <c r="H24" s="31">
        <v>11</v>
      </c>
      <c r="I24" s="31">
        <v>5</v>
      </c>
      <c r="J24" s="57">
        <f t="shared" si="2"/>
        <v>45.454545454545453</v>
      </c>
      <c r="K24" s="31">
        <v>2</v>
      </c>
      <c r="L24" s="31">
        <v>0</v>
      </c>
      <c r="M24" s="57">
        <f t="shared" si="3"/>
        <v>0</v>
      </c>
      <c r="N24" s="31">
        <v>0</v>
      </c>
      <c r="O24" s="31">
        <v>0</v>
      </c>
      <c r="P24" s="57">
        <f t="shared" si="4"/>
        <v>0</v>
      </c>
      <c r="Q24" s="31">
        <v>82</v>
      </c>
      <c r="R24" s="46">
        <v>35</v>
      </c>
      <c r="S24" s="57">
        <f t="shared" si="5"/>
        <v>42.68292682926829</v>
      </c>
      <c r="T24" s="31">
        <v>230</v>
      </c>
      <c r="U24" s="46">
        <v>192</v>
      </c>
      <c r="V24" s="57">
        <f t="shared" si="6"/>
        <v>83.478260869565219</v>
      </c>
      <c r="W24" s="31">
        <v>119</v>
      </c>
      <c r="X24" s="46">
        <v>94</v>
      </c>
      <c r="Y24" s="57">
        <f t="shared" si="7"/>
        <v>78.991596638655466</v>
      </c>
      <c r="Z24" s="31">
        <v>69</v>
      </c>
      <c r="AA24" s="46">
        <v>57</v>
      </c>
      <c r="AB24" s="57">
        <f t="shared" si="8"/>
        <v>82.608695652173907</v>
      </c>
      <c r="AC24" s="29"/>
      <c r="AD24" s="32"/>
    </row>
    <row r="25" spans="1:30" s="33" customFormat="1" ht="18" customHeight="1" x14ac:dyDescent="0.25">
      <c r="A25" s="53" t="s">
        <v>46</v>
      </c>
      <c r="B25" s="31">
        <v>246</v>
      </c>
      <c r="C25" s="31">
        <v>197</v>
      </c>
      <c r="D25" s="57">
        <f t="shared" si="0"/>
        <v>80.081300813008127</v>
      </c>
      <c r="E25" s="31">
        <v>154</v>
      </c>
      <c r="F25" s="31">
        <v>110</v>
      </c>
      <c r="G25" s="57">
        <f t="shared" si="1"/>
        <v>71.428571428571431</v>
      </c>
      <c r="H25" s="31">
        <v>6</v>
      </c>
      <c r="I25" s="31">
        <v>5</v>
      </c>
      <c r="J25" s="57">
        <f t="shared" si="2"/>
        <v>83.333333333333343</v>
      </c>
      <c r="K25" s="31">
        <v>5</v>
      </c>
      <c r="L25" s="31">
        <v>2</v>
      </c>
      <c r="M25" s="57">
        <f t="shared" si="3"/>
        <v>40</v>
      </c>
      <c r="N25" s="31">
        <v>0</v>
      </c>
      <c r="O25" s="31">
        <v>2</v>
      </c>
      <c r="P25" s="57">
        <f t="shared" si="4"/>
        <v>0</v>
      </c>
      <c r="Q25" s="31">
        <v>150</v>
      </c>
      <c r="R25" s="46">
        <v>92</v>
      </c>
      <c r="S25" s="57">
        <f t="shared" si="5"/>
        <v>61.333333333333329</v>
      </c>
      <c r="T25" s="31">
        <v>161</v>
      </c>
      <c r="U25" s="46">
        <v>131</v>
      </c>
      <c r="V25" s="57">
        <f t="shared" si="6"/>
        <v>81.366459627329192</v>
      </c>
      <c r="W25" s="31">
        <v>73</v>
      </c>
      <c r="X25" s="46">
        <v>46</v>
      </c>
      <c r="Y25" s="57">
        <f t="shared" si="7"/>
        <v>63.013698630136986</v>
      </c>
      <c r="Z25" s="31">
        <v>105</v>
      </c>
      <c r="AA25" s="46">
        <v>75</v>
      </c>
      <c r="AB25" s="57">
        <f t="shared" si="8"/>
        <v>71.428571428571431</v>
      </c>
      <c r="AC25" s="29"/>
      <c r="AD25" s="32"/>
    </row>
    <row r="26" spans="1:30" s="33" customFormat="1" ht="18" customHeight="1" x14ac:dyDescent="0.25">
      <c r="A26" s="52" t="s">
        <v>47</v>
      </c>
      <c r="B26" s="31">
        <v>3120</v>
      </c>
      <c r="C26" s="31">
        <v>2981</v>
      </c>
      <c r="D26" s="57">
        <f t="shared" si="0"/>
        <v>95.544871794871796</v>
      </c>
      <c r="E26" s="31">
        <v>909</v>
      </c>
      <c r="F26" s="31">
        <v>1245</v>
      </c>
      <c r="G26" s="57">
        <f t="shared" si="1"/>
        <v>136.96369636963698</v>
      </c>
      <c r="H26" s="31">
        <v>79</v>
      </c>
      <c r="I26" s="31">
        <v>49</v>
      </c>
      <c r="J26" s="57">
        <f t="shared" si="2"/>
        <v>62.025316455696199</v>
      </c>
      <c r="K26" s="31">
        <v>21</v>
      </c>
      <c r="L26" s="31">
        <v>3</v>
      </c>
      <c r="M26" s="57">
        <f t="shared" si="3"/>
        <v>14.285714285714285</v>
      </c>
      <c r="N26" s="31">
        <v>56</v>
      </c>
      <c r="O26" s="31">
        <v>7</v>
      </c>
      <c r="P26" s="57">
        <f t="shared" si="4"/>
        <v>12.5</v>
      </c>
      <c r="Q26" s="31">
        <v>599</v>
      </c>
      <c r="R26" s="46">
        <v>454</v>
      </c>
      <c r="S26" s="57">
        <f t="shared" si="5"/>
        <v>75.792988313856426</v>
      </c>
      <c r="T26" s="31">
        <v>2903</v>
      </c>
      <c r="U26" s="46">
        <v>2558</v>
      </c>
      <c r="V26" s="57">
        <f t="shared" si="6"/>
        <v>88.11574233551498</v>
      </c>
      <c r="W26" s="31">
        <v>720</v>
      </c>
      <c r="X26" s="46">
        <v>994</v>
      </c>
      <c r="Y26" s="57">
        <f t="shared" si="7"/>
        <v>138.05555555555554</v>
      </c>
      <c r="Z26" s="31">
        <v>607</v>
      </c>
      <c r="AA26" s="46">
        <v>829</v>
      </c>
      <c r="AB26" s="57">
        <f t="shared" si="8"/>
        <v>136.57331136738057</v>
      </c>
      <c r="AC26" s="29"/>
      <c r="AD26" s="32"/>
    </row>
    <row r="27" spans="1:30" s="33" customFormat="1" ht="18" customHeight="1" x14ac:dyDescent="0.25">
      <c r="A27" s="52" t="s">
        <v>48</v>
      </c>
      <c r="B27" s="31">
        <v>1421</v>
      </c>
      <c r="C27" s="31">
        <v>1197</v>
      </c>
      <c r="D27" s="57">
        <f t="shared" si="0"/>
        <v>84.236453201970434</v>
      </c>
      <c r="E27" s="31">
        <v>317</v>
      </c>
      <c r="F27" s="31">
        <v>268</v>
      </c>
      <c r="G27" s="57">
        <f t="shared" si="1"/>
        <v>84.542586750788644</v>
      </c>
      <c r="H27" s="31">
        <v>32</v>
      </c>
      <c r="I27" s="31">
        <v>13</v>
      </c>
      <c r="J27" s="57">
        <f t="shared" si="2"/>
        <v>40.625</v>
      </c>
      <c r="K27" s="31">
        <v>17</v>
      </c>
      <c r="L27" s="31">
        <v>7</v>
      </c>
      <c r="M27" s="57">
        <f t="shared" si="3"/>
        <v>41.17647058823529</v>
      </c>
      <c r="N27" s="31">
        <v>13</v>
      </c>
      <c r="O27" s="31">
        <v>7</v>
      </c>
      <c r="P27" s="57">
        <f t="shared" si="4"/>
        <v>53.846153846153847</v>
      </c>
      <c r="Q27" s="31">
        <v>297</v>
      </c>
      <c r="R27" s="46">
        <v>249</v>
      </c>
      <c r="S27" s="57">
        <f t="shared" si="5"/>
        <v>83.838383838383834</v>
      </c>
      <c r="T27" s="31">
        <v>1325</v>
      </c>
      <c r="U27" s="46">
        <v>1130</v>
      </c>
      <c r="V27" s="57">
        <f t="shared" si="6"/>
        <v>85.283018867924525</v>
      </c>
      <c r="W27" s="31">
        <v>234</v>
      </c>
      <c r="X27" s="46">
        <v>209</v>
      </c>
      <c r="Y27" s="57">
        <f t="shared" si="7"/>
        <v>89.316239316239319</v>
      </c>
      <c r="Z27" s="31">
        <v>210</v>
      </c>
      <c r="AA27" s="46">
        <v>191</v>
      </c>
      <c r="AB27" s="57">
        <f t="shared" si="8"/>
        <v>90.952380952380949</v>
      </c>
      <c r="AC27" s="29"/>
      <c r="AD27" s="32"/>
    </row>
    <row r="28" spans="1:30" s="33" customFormat="1" ht="18" customHeight="1" x14ac:dyDescent="0.25">
      <c r="A28" s="54" t="s">
        <v>49</v>
      </c>
      <c r="B28" s="31">
        <v>943</v>
      </c>
      <c r="C28" s="31">
        <v>802</v>
      </c>
      <c r="D28" s="57">
        <f t="shared" si="0"/>
        <v>85.047720042417822</v>
      </c>
      <c r="E28" s="31">
        <v>263</v>
      </c>
      <c r="F28" s="31">
        <v>221</v>
      </c>
      <c r="G28" s="57">
        <f t="shared" si="1"/>
        <v>84.030418250950561</v>
      </c>
      <c r="H28" s="31">
        <v>29</v>
      </c>
      <c r="I28" s="31">
        <v>16</v>
      </c>
      <c r="J28" s="57">
        <f t="shared" si="2"/>
        <v>55.172413793103445</v>
      </c>
      <c r="K28" s="31">
        <v>2</v>
      </c>
      <c r="L28" s="31">
        <v>1</v>
      </c>
      <c r="M28" s="57">
        <f t="shared" si="3"/>
        <v>50</v>
      </c>
      <c r="N28" s="31">
        <v>2</v>
      </c>
      <c r="O28" s="31">
        <v>0</v>
      </c>
      <c r="P28" s="57">
        <f t="shared" si="4"/>
        <v>0</v>
      </c>
      <c r="Q28" s="31">
        <v>256</v>
      </c>
      <c r="R28" s="46">
        <v>215</v>
      </c>
      <c r="S28" s="57">
        <f t="shared" si="5"/>
        <v>83.984375</v>
      </c>
      <c r="T28" s="31">
        <v>866</v>
      </c>
      <c r="U28" s="46">
        <v>747</v>
      </c>
      <c r="V28" s="57">
        <f t="shared" si="6"/>
        <v>86.258660508083139</v>
      </c>
      <c r="W28" s="31">
        <v>198</v>
      </c>
      <c r="X28" s="46">
        <v>173</v>
      </c>
      <c r="Y28" s="57">
        <f t="shared" si="7"/>
        <v>87.37373737373737</v>
      </c>
      <c r="Z28" s="31">
        <v>168</v>
      </c>
      <c r="AA28" s="46">
        <v>154</v>
      </c>
      <c r="AB28" s="57">
        <f t="shared" si="8"/>
        <v>91.666666666666657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C7" sqref="C7"/>
    </sheetView>
  </sheetViews>
  <sheetFormatPr defaultColWidth="8" defaultRowHeight="12.75" x14ac:dyDescent="0.2"/>
  <cols>
    <col min="1" max="1" width="60.85546875" style="2" customWidth="1"/>
    <col min="2" max="3" width="18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69" t="s">
        <v>50</v>
      </c>
      <c r="B1" s="69"/>
      <c r="C1" s="69"/>
      <c r="D1" s="69"/>
      <c r="E1" s="69"/>
    </row>
    <row r="2" spans="1:11" s="3" customFormat="1" ht="23.25" customHeight="1" x14ac:dyDescent="0.25">
      <c r="A2" s="74" t="s">
        <v>0</v>
      </c>
      <c r="B2" s="70" t="s">
        <v>64</v>
      </c>
      <c r="C2" s="70" t="s">
        <v>65</v>
      </c>
      <c r="D2" s="72" t="s">
        <v>1</v>
      </c>
      <c r="E2" s="73"/>
    </row>
    <row r="3" spans="1:11" s="3" customFormat="1" ht="42" customHeight="1" x14ac:dyDescent="0.25">
      <c r="A3" s="75"/>
      <c r="B3" s="71"/>
      <c r="C3" s="71"/>
      <c r="D3" s="4" t="s">
        <v>2</v>
      </c>
      <c r="E3" s="5" t="s">
        <v>61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54</v>
      </c>
      <c r="B5" s="58">
        <f>'4'!B7</f>
        <v>970</v>
      </c>
      <c r="C5" s="58">
        <f>'4'!C7</f>
        <v>1153</v>
      </c>
      <c r="D5" s="48">
        <f>C5/B5%</f>
        <v>118.86597938144331</v>
      </c>
      <c r="E5" s="49">
        <f>C5-B5</f>
        <v>183</v>
      </c>
      <c r="K5" s="11"/>
    </row>
    <row r="6" spans="1:11" s="3" customFormat="1" ht="31.5" customHeight="1" x14ac:dyDescent="0.25">
      <c r="A6" s="9" t="s">
        <v>55</v>
      </c>
      <c r="B6" s="58">
        <f>'4'!E7</f>
        <v>830</v>
      </c>
      <c r="C6" s="58">
        <f>'4'!F7</f>
        <v>1025</v>
      </c>
      <c r="D6" s="48">
        <f t="shared" ref="D6:D10" si="0">C6/B6%</f>
        <v>123.49397590361444</v>
      </c>
      <c r="E6" s="49">
        <f t="shared" ref="E6:E10" si="1">C6-B6</f>
        <v>195</v>
      </c>
      <c r="K6" s="11"/>
    </row>
    <row r="7" spans="1:11" s="3" customFormat="1" ht="54.75" customHeight="1" x14ac:dyDescent="0.25">
      <c r="A7" s="12" t="s">
        <v>56</v>
      </c>
      <c r="B7" s="58">
        <f>'4'!H7</f>
        <v>54</v>
      </c>
      <c r="C7" s="58">
        <f>'4'!I7</f>
        <v>41</v>
      </c>
      <c r="D7" s="48">
        <f t="shared" si="0"/>
        <v>75.925925925925924</v>
      </c>
      <c r="E7" s="49">
        <f t="shared" si="1"/>
        <v>-13</v>
      </c>
      <c r="K7" s="11"/>
    </row>
    <row r="8" spans="1:11" s="3" customFormat="1" ht="35.25" customHeight="1" x14ac:dyDescent="0.25">
      <c r="A8" s="13" t="s">
        <v>57</v>
      </c>
      <c r="B8" s="58">
        <f>'4'!K7</f>
        <v>17</v>
      </c>
      <c r="C8" s="58">
        <f>'4'!L7</f>
        <v>10</v>
      </c>
      <c r="D8" s="48">
        <f t="shared" si="0"/>
        <v>58.823529411764703</v>
      </c>
      <c r="E8" s="49">
        <f t="shared" si="1"/>
        <v>-7</v>
      </c>
      <c r="K8" s="11"/>
    </row>
    <row r="9" spans="1:11" s="3" customFormat="1" ht="45.75" customHeight="1" x14ac:dyDescent="0.25">
      <c r="A9" s="13" t="s">
        <v>20</v>
      </c>
      <c r="B9" s="58">
        <f>'4'!N7</f>
        <v>13</v>
      </c>
      <c r="C9" s="58">
        <f>'4'!O7</f>
        <v>7</v>
      </c>
      <c r="D9" s="48">
        <f t="shared" si="0"/>
        <v>53.846153846153847</v>
      </c>
      <c r="E9" s="49">
        <f t="shared" si="1"/>
        <v>-6</v>
      </c>
      <c r="K9" s="11"/>
    </row>
    <row r="10" spans="1:11" s="3" customFormat="1" ht="55.5" customHeight="1" x14ac:dyDescent="0.25">
      <c r="A10" s="13" t="s">
        <v>58</v>
      </c>
      <c r="B10" s="58">
        <f>'4'!Q7</f>
        <v>684</v>
      </c>
      <c r="C10" s="58">
        <f>'4'!R7</f>
        <v>690</v>
      </c>
      <c r="D10" s="48">
        <f t="shared" si="0"/>
        <v>100.87719298245614</v>
      </c>
      <c r="E10" s="49">
        <f t="shared" si="1"/>
        <v>6</v>
      </c>
      <c r="K10" s="11"/>
    </row>
    <row r="11" spans="1:11" s="3" customFormat="1" ht="12.75" customHeight="1" x14ac:dyDescent="0.25">
      <c r="A11" s="76" t="s">
        <v>4</v>
      </c>
      <c r="B11" s="77"/>
      <c r="C11" s="77"/>
      <c r="D11" s="77"/>
      <c r="E11" s="77"/>
      <c r="K11" s="11"/>
    </row>
    <row r="12" spans="1:11" s="3" customFormat="1" ht="15" customHeight="1" x14ac:dyDescent="0.25">
      <c r="A12" s="78"/>
      <c r="B12" s="79"/>
      <c r="C12" s="79"/>
      <c r="D12" s="79"/>
      <c r="E12" s="79"/>
      <c r="K12" s="11"/>
    </row>
    <row r="13" spans="1:11" s="3" customFormat="1" ht="20.25" customHeight="1" x14ac:dyDescent="0.25">
      <c r="A13" s="74" t="s">
        <v>0</v>
      </c>
      <c r="B13" s="80" t="s">
        <v>66</v>
      </c>
      <c r="C13" s="80" t="s">
        <v>67</v>
      </c>
      <c r="D13" s="72" t="s">
        <v>1</v>
      </c>
      <c r="E13" s="73"/>
      <c r="K13" s="11"/>
    </row>
    <row r="14" spans="1:11" ht="35.25" customHeight="1" x14ac:dyDescent="0.2">
      <c r="A14" s="75"/>
      <c r="B14" s="80"/>
      <c r="C14" s="80"/>
      <c r="D14" s="4" t="s">
        <v>2</v>
      </c>
      <c r="E14" s="5" t="s">
        <v>61</v>
      </c>
      <c r="K14" s="11"/>
    </row>
    <row r="15" spans="1:11" ht="24" customHeight="1" x14ac:dyDescent="0.2">
      <c r="A15" s="9" t="s">
        <v>54</v>
      </c>
      <c r="B15" s="59">
        <f>'4'!T7</f>
        <v>791</v>
      </c>
      <c r="C15" s="59">
        <f>'4'!U7</f>
        <v>940</v>
      </c>
      <c r="D15" s="48">
        <f t="shared" ref="D15:D17" si="2">C15/B15%</f>
        <v>118.83691529709229</v>
      </c>
      <c r="E15" s="49">
        <f t="shared" ref="E15:E17" si="3">C15-B15</f>
        <v>149</v>
      </c>
      <c r="K15" s="11"/>
    </row>
    <row r="16" spans="1:11" ht="25.5" customHeight="1" x14ac:dyDescent="0.2">
      <c r="A16" s="1" t="s">
        <v>55</v>
      </c>
      <c r="B16" s="59">
        <f>'4'!W7</f>
        <v>663</v>
      </c>
      <c r="C16" s="59">
        <f>'4'!X7</f>
        <v>816</v>
      </c>
      <c r="D16" s="48">
        <f t="shared" si="2"/>
        <v>123.07692307692308</v>
      </c>
      <c r="E16" s="49">
        <f t="shared" si="3"/>
        <v>153</v>
      </c>
      <c r="K16" s="11"/>
    </row>
    <row r="17" spans="1:11" ht="33.75" customHeight="1" x14ac:dyDescent="0.2">
      <c r="A17" s="1" t="s">
        <v>59</v>
      </c>
      <c r="B17" s="59">
        <f>'4'!Z7</f>
        <v>584</v>
      </c>
      <c r="C17" s="59">
        <f>'4'!AA7</f>
        <v>742</v>
      </c>
      <c r="D17" s="48">
        <f t="shared" si="2"/>
        <v>127.05479452054794</v>
      </c>
      <c r="E17" s="49">
        <f t="shared" si="3"/>
        <v>158</v>
      </c>
      <c r="K17" s="11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M7" activePane="bottomRight" state="frozen"/>
      <selection activeCell="C7" sqref="C7"/>
      <selection pane="topRight" activeCell="C7" sqref="C7"/>
      <selection pane="bottomLeft" activeCell="C7" sqref="C7"/>
      <selection pane="bottomRight" activeCell="A7" sqref="A7:XFD7"/>
    </sheetView>
  </sheetViews>
  <sheetFormatPr defaultRowHeight="14.25" x14ac:dyDescent="0.2"/>
  <cols>
    <col min="1" max="1" width="29.140625" style="37" customWidth="1"/>
    <col min="2" max="2" width="9.85546875" style="37" customWidth="1"/>
    <col min="3" max="4" width="8.28515625" style="37" customWidth="1"/>
    <col min="5" max="5" width="9.7109375" style="37" customWidth="1"/>
    <col min="6" max="6" width="8.28515625" style="37" customWidth="1"/>
    <col min="7" max="7" width="7.42578125" style="37" customWidth="1"/>
    <col min="8" max="8" width="8.85546875" style="37" customWidth="1"/>
    <col min="9" max="9" width="8.7109375" style="37" customWidth="1"/>
    <col min="10" max="10" width="7.42578125" style="37" customWidth="1"/>
    <col min="11" max="12" width="8.28515625" style="37" customWidth="1"/>
    <col min="13" max="13" width="9" style="37" customWidth="1"/>
    <col min="14" max="14" width="7.85546875" style="37" customWidth="1"/>
    <col min="15" max="15" width="8.28515625" style="37" customWidth="1"/>
    <col min="16" max="16" width="8.140625" style="37" customWidth="1"/>
    <col min="17" max="17" width="8.42578125" style="37" customWidth="1"/>
    <col min="18" max="19" width="8.140625" style="37" customWidth="1"/>
    <col min="20" max="20" width="8" style="37" customWidth="1"/>
    <col min="21" max="21" width="8.42578125" style="37" customWidth="1"/>
    <col min="22" max="22" width="8.140625" style="37" customWidth="1"/>
    <col min="23" max="23" width="7.140625" style="37" customWidth="1"/>
    <col min="24" max="24" width="8" style="37" customWidth="1"/>
    <col min="25" max="25" width="8.28515625" style="37" customWidth="1"/>
    <col min="26" max="26" width="8.140625" style="37" customWidth="1"/>
    <col min="27" max="27" width="7.5703125" style="37" customWidth="1"/>
    <col min="28" max="16384" width="9.140625" style="37"/>
  </cols>
  <sheetData>
    <row r="1" spans="1:32" s="22" customFormat="1" ht="54.75" customHeight="1" x14ac:dyDescent="0.35">
      <c r="B1" s="92" t="s">
        <v>68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21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62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27</v>
      </c>
      <c r="D4" s="86" t="s">
        <v>2</v>
      </c>
      <c r="E4" s="85" t="s">
        <v>15</v>
      </c>
      <c r="F4" s="85" t="s">
        <v>27</v>
      </c>
      <c r="G4" s="86" t="s">
        <v>2</v>
      </c>
      <c r="H4" s="85" t="s">
        <v>15</v>
      </c>
      <c r="I4" s="85" t="s">
        <v>27</v>
      </c>
      <c r="J4" s="86" t="s">
        <v>2</v>
      </c>
      <c r="K4" s="85" t="s">
        <v>15</v>
      </c>
      <c r="L4" s="85" t="s">
        <v>27</v>
      </c>
      <c r="M4" s="86" t="s">
        <v>2</v>
      </c>
      <c r="N4" s="85" t="s">
        <v>15</v>
      </c>
      <c r="O4" s="85" t="s">
        <v>27</v>
      </c>
      <c r="P4" s="86" t="s">
        <v>2</v>
      </c>
      <c r="Q4" s="85" t="s">
        <v>15</v>
      </c>
      <c r="R4" s="85" t="s">
        <v>27</v>
      </c>
      <c r="S4" s="86" t="s">
        <v>2</v>
      </c>
      <c r="T4" s="85" t="s">
        <v>15</v>
      </c>
      <c r="U4" s="85" t="s">
        <v>27</v>
      </c>
      <c r="V4" s="86" t="s">
        <v>2</v>
      </c>
      <c r="W4" s="85" t="s">
        <v>15</v>
      </c>
      <c r="X4" s="85" t="s">
        <v>27</v>
      </c>
      <c r="Y4" s="86" t="s">
        <v>2</v>
      </c>
      <c r="Z4" s="85" t="s">
        <v>15</v>
      </c>
      <c r="AA4" s="85" t="s">
        <v>27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28</v>
      </c>
      <c r="B7" s="28">
        <f>SUM(B8:B28)</f>
        <v>970</v>
      </c>
      <c r="C7" s="28">
        <f>SUM(C8:C28)</f>
        <v>1153</v>
      </c>
      <c r="D7" s="56">
        <f>IF(B7=0,0,C7/B7)*100</f>
        <v>118.8659793814433</v>
      </c>
      <c r="E7" s="28">
        <f>SUM(E8:E28)</f>
        <v>830</v>
      </c>
      <c r="F7" s="28">
        <f>SUM(F8:F28)</f>
        <v>1025</v>
      </c>
      <c r="G7" s="56">
        <f>IF(E7=0,0,F7/E7)*100</f>
        <v>123.49397590361446</v>
      </c>
      <c r="H7" s="28">
        <f>SUM(H8:H28)</f>
        <v>54</v>
      </c>
      <c r="I7" s="28">
        <f>SUM(I8:I28)</f>
        <v>41</v>
      </c>
      <c r="J7" s="56">
        <f>IF(H7=0,0,I7/H7)*100</f>
        <v>75.925925925925924</v>
      </c>
      <c r="K7" s="28">
        <f>SUM(K8:K28)</f>
        <v>17</v>
      </c>
      <c r="L7" s="28">
        <f>SUM(L8:L28)</f>
        <v>10</v>
      </c>
      <c r="M7" s="56">
        <f>IF(K7=0,0,L7/K7)*100</f>
        <v>58.82352941176471</v>
      </c>
      <c r="N7" s="28">
        <f>SUM(N8:N28)</f>
        <v>13</v>
      </c>
      <c r="O7" s="28">
        <f>SUM(O8:O28)</f>
        <v>7</v>
      </c>
      <c r="P7" s="56">
        <f>IF(N7=0,0,O7/N7)*100</f>
        <v>53.846153846153847</v>
      </c>
      <c r="Q7" s="28">
        <f>SUM(Q8:Q28)</f>
        <v>684</v>
      </c>
      <c r="R7" s="28">
        <f>SUM(R8:R28)</f>
        <v>690</v>
      </c>
      <c r="S7" s="56">
        <f>IF(Q7=0,0,R7/Q7)*100</f>
        <v>100.87719298245614</v>
      </c>
      <c r="T7" s="28">
        <f>SUM(T8:T28)</f>
        <v>791</v>
      </c>
      <c r="U7" s="28">
        <f>SUM(U8:U28)</f>
        <v>940</v>
      </c>
      <c r="V7" s="56">
        <f>IF(T7=0,0,U7/T7)*100</f>
        <v>118.83691529709228</v>
      </c>
      <c r="W7" s="28">
        <f>SUM(W8:W28)</f>
        <v>663</v>
      </c>
      <c r="X7" s="28">
        <f>SUM(X8:X28)</f>
        <v>816</v>
      </c>
      <c r="Y7" s="56">
        <f>IF(W7=0,0,X7/W7)*100</f>
        <v>123.07692307692308</v>
      </c>
      <c r="Z7" s="28">
        <f>SUM(Z8:Z28)</f>
        <v>584</v>
      </c>
      <c r="AA7" s="28">
        <f>SUM(AA8:AA28)</f>
        <v>742</v>
      </c>
      <c r="AB7" s="56">
        <f>IF(Z7=0,0,AA7/Z7)*100</f>
        <v>127.05479452054796</v>
      </c>
      <c r="AC7" s="29"/>
      <c r="AF7" s="33"/>
    </row>
    <row r="8" spans="1:32" s="33" customFormat="1" ht="18" customHeight="1" x14ac:dyDescent="0.25">
      <c r="A8" s="51" t="s">
        <v>29</v>
      </c>
      <c r="B8" s="31">
        <v>49</v>
      </c>
      <c r="C8" s="31">
        <v>61</v>
      </c>
      <c r="D8" s="57">
        <f t="shared" ref="D8:D28" si="0">IF(B8=0,0,C8/B8)*100</f>
        <v>124.48979591836735</v>
      </c>
      <c r="E8" s="31">
        <v>47</v>
      </c>
      <c r="F8" s="31">
        <v>59</v>
      </c>
      <c r="G8" s="57">
        <f t="shared" ref="G8:G28" si="1">IF(E8=0,0,F8/E8)*100</f>
        <v>125.53191489361701</v>
      </c>
      <c r="H8" s="31">
        <v>6</v>
      </c>
      <c r="I8" s="31">
        <v>4</v>
      </c>
      <c r="J8" s="57">
        <f t="shared" ref="J8:J28" si="2">IF(H8=0,0,I8/H8)*100</f>
        <v>66.666666666666657</v>
      </c>
      <c r="K8" s="31">
        <v>1</v>
      </c>
      <c r="L8" s="31">
        <v>1</v>
      </c>
      <c r="M8" s="57">
        <f t="shared" ref="M8:M28" si="3">IF(K8=0,0,L8/K8)*100</f>
        <v>100</v>
      </c>
      <c r="N8" s="31">
        <v>1</v>
      </c>
      <c r="O8" s="31">
        <v>1</v>
      </c>
      <c r="P8" s="57">
        <f t="shared" ref="P8:P28" si="4">IF(N8=0,0,O8/N8)*100</f>
        <v>100</v>
      </c>
      <c r="Q8" s="31">
        <v>45</v>
      </c>
      <c r="R8" s="46">
        <v>52</v>
      </c>
      <c r="S8" s="57">
        <f t="shared" ref="S8:S28" si="5">IF(Q8=0,0,R8/Q8)*100</f>
        <v>115.55555555555554</v>
      </c>
      <c r="T8" s="31">
        <v>41</v>
      </c>
      <c r="U8" s="46">
        <v>51</v>
      </c>
      <c r="V8" s="57">
        <f t="shared" ref="V8:V28" si="6">IF(T8=0,0,U8/T8)*100</f>
        <v>124.39024390243902</v>
      </c>
      <c r="W8" s="31">
        <v>39</v>
      </c>
      <c r="X8" s="46">
        <v>49</v>
      </c>
      <c r="Y8" s="57">
        <f t="shared" ref="Y8:Y28" si="7">IF(W8=0,0,X8/W8)*100</f>
        <v>125.64102564102564</v>
      </c>
      <c r="Z8" s="31">
        <v>36</v>
      </c>
      <c r="AA8" s="46">
        <v>47</v>
      </c>
      <c r="AB8" s="57">
        <f t="shared" ref="AB8:AB28" si="8">IF(Z8=0,0,AA8/Z8)*100</f>
        <v>130.55555555555557</v>
      </c>
      <c r="AC8" s="29"/>
      <c r="AD8" s="32"/>
    </row>
    <row r="9" spans="1:32" s="34" customFormat="1" ht="18" customHeight="1" x14ac:dyDescent="0.25">
      <c r="A9" s="52" t="s">
        <v>30</v>
      </c>
      <c r="B9" s="31">
        <v>28</v>
      </c>
      <c r="C9" s="31">
        <v>42</v>
      </c>
      <c r="D9" s="57">
        <f t="shared" si="0"/>
        <v>150</v>
      </c>
      <c r="E9" s="31">
        <v>21</v>
      </c>
      <c r="F9" s="31">
        <v>39</v>
      </c>
      <c r="G9" s="57">
        <f t="shared" si="1"/>
        <v>185.71428571428572</v>
      </c>
      <c r="H9" s="31">
        <v>1</v>
      </c>
      <c r="I9" s="31">
        <v>0</v>
      </c>
      <c r="J9" s="57">
        <f t="shared" si="2"/>
        <v>0</v>
      </c>
      <c r="K9" s="31">
        <v>0</v>
      </c>
      <c r="L9" s="31">
        <v>0</v>
      </c>
      <c r="M9" s="57">
        <f t="shared" si="3"/>
        <v>0</v>
      </c>
      <c r="N9" s="31">
        <v>0</v>
      </c>
      <c r="O9" s="31">
        <v>0</v>
      </c>
      <c r="P9" s="57">
        <f t="shared" si="4"/>
        <v>0</v>
      </c>
      <c r="Q9" s="31">
        <v>18</v>
      </c>
      <c r="R9" s="46">
        <v>25</v>
      </c>
      <c r="S9" s="57">
        <f t="shared" si="5"/>
        <v>138.88888888888889</v>
      </c>
      <c r="T9" s="31">
        <v>26</v>
      </c>
      <c r="U9" s="46">
        <v>39</v>
      </c>
      <c r="V9" s="57">
        <f t="shared" si="6"/>
        <v>150</v>
      </c>
      <c r="W9" s="31">
        <v>19</v>
      </c>
      <c r="X9" s="46">
        <v>36</v>
      </c>
      <c r="Y9" s="57">
        <f t="shared" si="7"/>
        <v>189.4736842105263</v>
      </c>
      <c r="Z9" s="31">
        <v>17</v>
      </c>
      <c r="AA9" s="46">
        <v>33</v>
      </c>
      <c r="AB9" s="57">
        <f t="shared" si="8"/>
        <v>194.11764705882354</v>
      </c>
      <c r="AC9" s="29"/>
      <c r="AD9" s="32"/>
    </row>
    <row r="10" spans="1:32" s="33" customFormat="1" ht="18" customHeight="1" x14ac:dyDescent="0.25">
      <c r="A10" s="52" t="s">
        <v>31</v>
      </c>
      <c r="B10" s="31">
        <v>36</v>
      </c>
      <c r="C10" s="31">
        <v>26</v>
      </c>
      <c r="D10" s="57">
        <f t="shared" si="0"/>
        <v>72.222222222222214</v>
      </c>
      <c r="E10" s="31">
        <v>31</v>
      </c>
      <c r="F10" s="31">
        <v>20</v>
      </c>
      <c r="G10" s="57">
        <f t="shared" si="1"/>
        <v>64.516129032258064</v>
      </c>
      <c r="H10" s="31">
        <v>1</v>
      </c>
      <c r="I10" s="31">
        <v>0</v>
      </c>
      <c r="J10" s="57">
        <f t="shared" si="2"/>
        <v>0</v>
      </c>
      <c r="K10" s="31">
        <v>0</v>
      </c>
      <c r="L10" s="31">
        <v>0</v>
      </c>
      <c r="M10" s="57">
        <f t="shared" si="3"/>
        <v>0</v>
      </c>
      <c r="N10" s="31">
        <v>0</v>
      </c>
      <c r="O10" s="31">
        <v>0</v>
      </c>
      <c r="P10" s="57">
        <f t="shared" si="4"/>
        <v>0</v>
      </c>
      <c r="Q10" s="31">
        <v>29</v>
      </c>
      <c r="R10" s="46">
        <v>15</v>
      </c>
      <c r="S10" s="57">
        <f t="shared" si="5"/>
        <v>51.724137931034484</v>
      </c>
      <c r="T10" s="31">
        <v>32</v>
      </c>
      <c r="U10" s="46">
        <v>22</v>
      </c>
      <c r="V10" s="57">
        <f t="shared" si="6"/>
        <v>68.75</v>
      </c>
      <c r="W10" s="31">
        <v>27</v>
      </c>
      <c r="X10" s="46">
        <v>16</v>
      </c>
      <c r="Y10" s="57">
        <f t="shared" si="7"/>
        <v>59.259259259259252</v>
      </c>
      <c r="Z10" s="31">
        <v>24</v>
      </c>
      <c r="AA10" s="46">
        <v>13</v>
      </c>
      <c r="AB10" s="57">
        <f t="shared" si="8"/>
        <v>54.166666666666664</v>
      </c>
      <c r="AC10" s="29"/>
      <c r="AD10" s="32"/>
    </row>
    <row r="11" spans="1:32" s="33" customFormat="1" ht="18" customHeight="1" x14ac:dyDescent="0.25">
      <c r="A11" s="52" t="s">
        <v>32</v>
      </c>
      <c r="B11" s="31">
        <v>50</v>
      </c>
      <c r="C11" s="31">
        <v>44</v>
      </c>
      <c r="D11" s="57">
        <f t="shared" si="0"/>
        <v>88</v>
      </c>
      <c r="E11" s="31">
        <v>48</v>
      </c>
      <c r="F11" s="31">
        <v>43</v>
      </c>
      <c r="G11" s="57">
        <f t="shared" si="1"/>
        <v>89.583333333333343</v>
      </c>
      <c r="H11" s="31">
        <v>5</v>
      </c>
      <c r="I11" s="31">
        <v>0</v>
      </c>
      <c r="J11" s="57">
        <f t="shared" si="2"/>
        <v>0</v>
      </c>
      <c r="K11" s="31">
        <v>1</v>
      </c>
      <c r="L11" s="31">
        <v>0</v>
      </c>
      <c r="M11" s="57">
        <f t="shared" si="3"/>
        <v>0</v>
      </c>
      <c r="N11" s="31">
        <v>0</v>
      </c>
      <c r="O11" s="31">
        <v>0</v>
      </c>
      <c r="P11" s="57">
        <f t="shared" si="4"/>
        <v>0</v>
      </c>
      <c r="Q11" s="31">
        <v>41</v>
      </c>
      <c r="R11" s="46">
        <v>35</v>
      </c>
      <c r="S11" s="57">
        <f t="shared" si="5"/>
        <v>85.365853658536579</v>
      </c>
      <c r="T11" s="31">
        <v>34</v>
      </c>
      <c r="U11" s="46">
        <v>34</v>
      </c>
      <c r="V11" s="57">
        <f t="shared" si="6"/>
        <v>100</v>
      </c>
      <c r="W11" s="31">
        <v>32</v>
      </c>
      <c r="X11" s="46">
        <v>33</v>
      </c>
      <c r="Y11" s="57">
        <f t="shared" si="7"/>
        <v>103.125</v>
      </c>
      <c r="Z11" s="31">
        <v>27</v>
      </c>
      <c r="AA11" s="46">
        <v>28</v>
      </c>
      <c r="AB11" s="57">
        <f t="shared" si="8"/>
        <v>103.7037037037037</v>
      </c>
      <c r="AC11" s="29"/>
      <c r="AD11" s="32"/>
    </row>
    <row r="12" spans="1:32" s="33" customFormat="1" ht="18" customHeight="1" x14ac:dyDescent="0.25">
      <c r="A12" s="52" t="s">
        <v>33</v>
      </c>
      <c r="B12" s="31">
        <v>20</v>
      </c>
      <c r="C12" s="31">
        <v>25</v>
      </c>
      <c r="D12" s="57">
        <f t="shared" si="0"/>
        <v>125</v>
      </c>
      <c r="E12" s="31">
        <v>20</v>
      </c>
      <c r="F12" s="31">
        <v>25</v>
      </c>
      <c r="G12" s="57">
        <f t="shared" si="1"/>
        <v>125</v>
      </c>
      <c r="H12" s="31">
        <v>1</v>
      </c>
      <c r="I12" s="31">
        <v>1</v>
      </c>
      <c r="J12" s="57">
        <f t="shared" si="2"/>
        <v>100</v>
      </c>
      <c r="K12" s="31">
        <v>0</v>
      </c>
      <c r="L12" s="31">
        <v>0</v>
      </c>
      <c r="M12" s="57">
        <f t="shared" si="3"/>
        <v>0</v>
      </c>
      <c r="N12" s="31">
        <v>0</v>
      </c>
      <c r="O12" s="31">
        <v>0</v>
      </c>
      <c r="P12" s="57">
        <f t="shared" si="4"/>
        <v>0</v>
      </c>
      <c r="Q12" s="31">
        <v>17</v>
      </c>
      <c r="R12" s="46">
        <v>21</v>
      </c>
      <c r="S12" s="57">
        <f t="shared" si="5"/>
        <v>123.52941176470588</v>
      </c>
      <c r="T12" s="31">
        <v>17</v>
      </c>
      <c r="U12" s="46">
        <v>19</v>
      </c>
      <c r="V12" s="57">
        <f t="shared" si="6"/>
        <v>111.76470588235294</v>
      </c>
      <c r="W12" s="31">
        <v>17</v>
      </c>
      <c r="X12" s="46">
        <v>19</v>
      </c>
      <c r="Y12" s="57">
        <f t="shared" si="7"/>
        <v>111.76470588235294</v>
      </c>
      <c r="Z12" s="31">
        <v>14</v>
      </c>
      <c r="AA12" s="46">
        <v>19</v>
      </c>
      <c r="AB12" s="57">
        <f t="shared" si="8"/>
        <v>135.71428571428572</v>
      </c>
      <c r="AC12" s="29"/>
      <c r="AD12" s="32"/>
    </row>
    <row r="13" spans="1:32" s="33" customFormat="1" ht="18" customHeight="1" x14ac:dyDescent="0.25">
      <c r="A13" s="52" t="s">
        <v>34</v>
      </c>
      <c r="B13" s="31">
        <v>26</v>
      </c>
      <c r="C13" s="31">
        <v>33</v>
      </c>
      <c r="D13" s="57">
        <f t="shared" si="0"/>
        <v>126.92307692307692</v>
      </c>
      <c r="E13" s="31">
        <v>24</v>
      </c>
      <c r="F13" s="31">
        <v>32</v>
      </c>
      <c r="G13" s="57">
        <f t="shared" si="1"/>
        <v>133.33333333333331</v>
      </c>
      <c r="H13" s="31">
        <v>2</v>
      </c>
      <c r="I13" s="31">
        <v>0</v>
      </c>
      <c r="J13" s="57">
        <f t="shared" si="2"/>
        <v>0</v>
      </c>
      <c r="K13" s="31">
        <v>0</v>
      </c>
      <c r="L13" s="31">
        <v>0</v>
      </c>
      <c r="M13" s="57">
        <f t="shared" si="3"/>
        <v>0</v>
      </c>
      <c r="N13" s="31">
        <v>0</v>
      </c>
      <c r="O13" s="31">
        <v>0</v>
      </c>
      <c r="P13" s="57">
        <f t="shared" si="4"/>
        <v>0</v>
      </c>
      <c r="Q13" s="31">
        <v>14</v>
      </c>
      <c r="R13" s="46">
        <v>20</v>
      </c>
      <c r="S13" s="57">
        <f t="shared" si="5"/>
        <v>142.85714285714286</v>
      </c>
      <c r="T13" s="31">
        <v>19</v>
      </c>
      <c r="U13" s="46">
        <v>28</v>
      </c>
      <c r="V13" s="57">
        <f t="shared" si="6"/>
        <v>147.36842105263156</v>
      </c>
      <c r="W13" s="31">
        <v>18</v>
      </c>
      <c r="X13" s="46">
        <v>27</v>
      </c>
      <c r="Y13" s="57">
        <f t="shared" si="7"/>
        <v>150</v>
      </c>
      <c r="Z13" s="31">
        <v>15</v>
      </c>
      <c r="AA13" s="46">
        <v>19</v>
      </c>
      <c r="AB13" s="57">
        <f t="shared" si="8"/>
        <v>126.66666666666666</v>
      </c>
      <c r="AC13" s="29"/>
      <c r="AD13" s="32"/>
    </row>
    <row r="14" spans="1:32" s="33" customFormat="1" ht="18" customHeight="1" x14ac:dyDescent="0.25">
      <c r="A14" s="52" t="s">
        <v>35</v>
      </c>
      <c r="B14" s="31">
        <v>7</v>
      </c>
      <c r="C14" s="31">
        <v>18</v>
      </c>
      <c r="D14" s="57">
        <f t="shared" si="0"/>
        <v>257.14285714285717</v>
      </c>
      <c r="E14" s="31">
        <v>7</v>
      </c>
      <c r="F14" s="31">
        <v>18</v>
      </c>
      <c r="G14" s="57">
        <f t="shared" si="1"/>
        <v>257.14285714285717</v>
      </c>
      <c r="H14" s="31">
        <v>1</v>
      </c>
      <c r="I14" s="31">
        <v>0</v>
      </c>
      <c r="J14" s="57">
        <f t="shared" si="2"/>
        <v>0</v>
      </c>
      <c r="K14" s="31">
        <v>0</v>
      </c>
      <c r="L14" s="31">
        <v>0</v>
      </c>
      <c r="M14" s="57">
        <f t="shared" si="3"/>
        <v>0</v>
      </c>
      <c r="N14" s="31">
        <v>0</v>
      </c>
      <c r="O14" s="31">
        <v>0</v>
      </c>
      <c r="P14" s="57">
        <f t="shared" si="4"/>
        <v>0</v>
      </c>
      <c r="Q14" s="31">
        <v>5</v>
      </c>
      <c r="R14" s="46">
        <v>10</v>
      </c>
      <c r="S14" s="57">
        <f t="shared" si="5"/>
        <v>200</v>
      </c>
      <c r="T14" s="31">
        <v>5</v>
      </c>
      <c r="U14" s="46">
        <v>15</v>
      </c>
      <c r="V14" s="57">
        <f t="shared" si="6"/>
        <v>300</v>
      </c>
      <c r="W14" s="31">
        <v>5</v>
      </c>
      <c r="X14" s="46">
        <v>15</v>
      </c>
      <c r="Y14" s="57">
        <f t="shared" si="7"/>
        <v>300</v>
      </c>
      <c r="Z14" s="31">
        <v>4</v>
      </c>
      <c r="AA14" s="46">
        <v>14</v>
      </c>
      <c r="AB14" s="57">
        <f t="shared" si="8"/>
        <v>350</v>
      </c>
      <c r="AC14" s="29"/>
      <c r="AD14" s="32"/>
    </row>
    <row r="15" spans="1:32" s="33" customFormat="1" ht="18" customHeight="1" x14ac:dyDescent="0.25">
      <c r="A15" s="52" t="s">
        <v>36</v>
      </c>
      <c r="B15" s="31">
        <v>43</v>
      </c>
      <c r="C15" s="31">
        <v>39</v>
      </c>
      <c r="D15" s="57">
        <f t="shared" si="0"/>
        <v>90.697674418604649</v>
      </c>
      <c r="E15" s="31">
        <v>30</v>
      </c>
      <c r="F15" s="31">
        <v>25</v>
      </c>
      <c r="G15" s="57">
        <f t="shared" si="1"/>
        <v>83.333333333333343</v>
      </c>
      <c r="H15" s="31">
        <v>2</v>
      </c>
      <c r="I15" s="31">
        <v>1</v>
      </c>
      <c r="J15" s="57">
        <f t="shared" si="2"/>
        <v>50</v>
      </c>
      <c r="K15" s="31">
        <v>1</v>
      </c>
      <c r="L15" s="31">
        <v>0</v>
      </c>
      <c r="M15" s="57">
        <f t="shared" si="3"/>
        <v>0</v>
      </c>
      <c r="N15" s="31">
        <v>0</v>
      </c>
      <c r="O15" s="31">
        <v>0</v>
      </c>
      <c r="P15" s="57">
        <f t="shared" si="4"/>
        <v>0</v>
      </c>
      <c r="Q15" s="31">
        <v>25</v>
      </c>
      <c r="R15" s="46">
        <v>12</v>
      </c>
      <c r="S15" s="57">
        <f t="shared" si="5"/>
        <v>48</v>
      </c>
      <c r="T15" s="31">
        <v>39</v>
      </c>
      <c r="U15" s="46">
        <v>30</v>
      </c>
      <c r="V15" s="57">
        <f t="shared" si="6"/>
        <v>76.923076923076934</v>
      </c>
      <c r="W15" s="31">
        <v>26</v>
      </c>
      <c r="X15" s="46">
        <v>17</v>
      </c>
      <c r="Y15" s="57">
        <f t="shared" si="7"/>
        <v>65.384615384615387</v>
      </c>
      <c r="Z15" s="31">
        <v>22</v>
      </c>
      <c r="AA15" s="46">
        <v>13</v>
      </c>
      <c r="AB15" s="57">
        <f t="shared" si="8"/>
        <v>59.090909090909093</v>
      </c>
      <c r="AC15" s="29"/>
      <c r="AD15" s="32"/>
    </row>
    <row r="16" spans="1:32" s="33" customFormat="1" ht="18" customHeight="1" x14ac:dyDescent="0.25">
      <c r="A16" s="52" t="s">
        <v>37</v>
      </c>
      <c r="B16" s="31">
        <v>37</v>
      </c>
      <c r="C16" s="31">
        <v>32</v>
      </c>
      <c r="D16" s="57">
        <f t="shared" si="0"/>
        <v>86.486486486486484</v>
      </c>
      <c r="E16" s="31">
        <v>33</v>
      </c>
      <c r="F16" s="31">
        <v>29</v>
      </c>
      <c r="G16" s="57">
        <f t="shared" si="1"/>
        <v>87.878787878787875</v>
      </c>
      <c r="H16" s="31">
        <v>0</v>
      </c>
      <c r="I16" s="31">
        <v>1</v>
      </c>
      <c r="J16" s="57">
        <f t="shared" si="2"/>
        <v>0</v>
      </c>
      <c r="K16" s="31">
        <v>0</v>
      </c>
      <c r="L16" s="31">
        <v>1</v>
      </c>
      <c r="M16" s="57">
        <f t="shared" si="3"/>
        <v>0</v>
      </c>
      <c r="N16" s="31">
        <v>0</v>
      </c>
      <c r="O16" s="31">
        <v>0</v>
      </c>
      <c r="P16" s="57">
        <f t="shared" si="4"/>
        <v>0</v>
      </c>
      <c r="Q16" s="31">
        <v>29</v>
      </c>
      <c r="R16" s="46">
        <v>25</v>
      </c>
      <c r="S16" s="57">
        <f t="shared" si="5"/>
        <v>86.206896551724128</v>
      </c>
      <c r="T16" s="31">
        <v>32</v>
      </c>
      <c r="U16" s="46">
        <v>25</v>
      </c>
      <c r="V16" s="57">
        <f t="shared" si="6"/>
        <v>78.125</v>
      </c>
      <c r="W16" s="31">
        <v>28</v>
      </c>
      <c r="X16" s="46">
        <v>22</v>
      </c>
      <c r="Y16" s="57">
        <f t="shared" si="7"/>
        <v>78.571428571428569</v>
      </c>
      <c r="Z16" s="31">
        <v>25</v>
      </c>
      <c r="AA16" s="46">
        <v>21</v>
      </c>
      <c r="AB16" s="57">
        <f t="shared" si="8"/>
        <v>84</v>
      </c>
      <c r="AC16" s="29"/>
      <c r="AD16" s="32"/>
    </row>
    <row r="17" spans="1:30" s="33" customFormat="1" ht="18" customHeight="1" x14ac:dyDescent="0.25">
      <c r="A17" s="52" t="s">
        <v>38</v>
      </c>
      <c r="B17" s="31">
        <v>34</v>
      </c>
      <c r="C17" s="31">
        <v>35</v>
      </c>
      <c r="D17" s="57">
        <f t="shared" si="0"/>
        <v>102.94117647058823</v>
      </c>
      <c r="E17" s="31">
        <v>29</v>
      </c>
      <c r="F17" s="31">
        <v>30</v>
      </c>
      <c r="G17" s="57">
        <f t="shared" si="1"/>
        <v>103.44827586206897</v>
      </c>
      <c r="H17" s="31">
        <v>1</v>
      </c>
      <c r="I17" s="31">
        <v>3</v>
      </c>
      <c r="J17" s="57">
        <f t="shared" si="2"/>
        <v>300</v>
      </c>
      <c r="K17" s="31">
        <v>1</v>
      </c>
      <c r="L17" s="31">
        <v>1</v>
      </c>
      <c r="M17" s="57">
        <f t="shared" si="3"/>
        <v>100</v>
      </c>
      <c r="N17" s="31">
        <v>0</v>
      </c>
      <c r="O17" s="31">
        <v>0</v>
      </c>
      <c r="P17" s="57">
        <f t="shared" si="4"/>
        <v>0</v>
      </c>
      <c r="Q17" s="31">
        <v>21</v>
      </c>
      <c r="R17" s="46">
        <v>13</v>
      </c>
      <c r="S17" s="57">
        <f t="shared" si="5"/>
        <v>61.904761904761905</v>
      </c>
      <c r="T17" s="31">
        <v>28</v>
      </c>
      <c r="U17" s="46">
        <v>29</v>
      </c>
      <c r="V17" s="57">
        <f t="shared" si="6"/>
        <v>103.57142857142858</v>
      </c>
      <c r="W17" s="31">
        <v>24</v>
      </c>
      <c r="X17" s="46">
        <v>25</v>
      </c>
      <c r="Y17" s="57">
        <f t="shared" si="7"/>
        <v>104.16666666666667</v>
      </c>
      <c r="Z17" s="31">
        <v>22</v>
      </c>
      <c r="AA17" s="46">
        <v>24</v>
      </c>
      <c r="AB17" s="57">
        <f t="shared" si="8"/>
        <v>109.09090909090908</v>
      </c>
      <c r="AC17" s="29"/>
      <c r="AD17" s="32"/>
    </row>
    <row r="18" spans="1:30" s="33" customFormat="1" ht="18" customHeight="1" x14ac:dyDescent="0.25">
      <c r="A18" s="52" t="s">
        <v>39</v>
      </c>
      <c r="B18" s="31">
        <v>25</v>
      </c>
      <c r="C18" s="31">
        <v>35</v>
      </c>
      <c r="D18" s="57">
        <f t="shared" si="0"/>
        <v>140</v>
      </c>
      <c r="E18" s="31">
        <v>24</v>
      </c>
      <c r="F18" s="31">
        <v>35</v>
      </c>
      <c r="G18" s="57">
        <f t="shared" si="1"/>
        <v>145.83333333333331</v>
      </c>
      <c r="H18" s="31">
        <v>1</v>
      </c>
      <c r="I18" s="31">
        <v>1</v>
      </c>
      <c r="J18" s="57">
        <f t="shared" si="2"/>
        <v>100</v>
      </c>
      <c r="K18" s="31">
        <v>0</v>
      </c>
      <c r="L18" s="31">
        <v>0</v>
      </c>
      <c r="M18" s="57">
        <f t="shared" si="3"/>
        <v>0</v>
      </c>
      <c r="N18" s="31">
        <v>0</v>
      </c>
      <c r="O18" s="31">
        <v>0</v>
      </c>
      <c r="P18" s="57">
        <f t="shared" si="4"/>
        <v>0</v>
      </c>
      <c r="Q18" s="31">
        <v>24</v>
      </c>
      <c r="R18" s="46">
        <v>20</v>
      </c>
      <c r="S18" s="57">
        <f t="shared" si="5"/>
        <v>83.333333333333343</v>
      </c>
      <c r="T18" s="31">
        <v>21</v>
      </c>
      <c r="U18" s="46">
        <v>27</v>
      </c>
      <c r="V18" s="57">
        <f t="shared" si="6"/>
        <v>128.57142857142858</v>
      </c>
      <c r="W18" s="31">
        <v>20</v>
      </c>
      <c r="X18" s="46">
        <v>27</v>
      </c>
      <c r="Y18" s="57">
        <f t="shared" si="7"/>
        <v>135</v>
      </c>
      <c r="Z18" s="31">
        <v>18</v>
      </c>
      <c r="AA18" s="46">
        <v>24</v>
      </c>
      <c r="AB18" s="57">
        <f t="shared" si="8"/>
        <v>133.33333333333331</v>
      </c>
      <c r="AC18" s="29"/>
      <c r="AD18" s="32"/>
    </row>
    <row r="19" spans="1:30" s="33" customFormat="1" ht="18" customHeight="1" x14ac:dyDescent="0.25">
      <c r="A19" s="52" t="s">
        <v>40</v>
      </c>
      <c r="B19" s="31">
        <v>44</v>
      </c>
      <c r="C19" s="31">
        <v>60</v>
      </c>
      <c r="D19" s="57">
        <f t="shared" si="0"/>
        <v>136.36363636363635</v>
      </c>
      <c r="E19" s="31">
        <v>42</v>
      </c>
      <c r="F19" s="31">
        <v>58</v>
      </c>
      <c r="G19" s="57">
        <f t="shared" si="1"/>
        <v>138.0952380952381</v>
      </c>
      <c r="H19" s="31">
        <v>1</v>
      </c>
      <c r="I19" s="31">
        <v>1</v>
      </c>
      <c r="J19" s="57">
        <f t="shared" si="2"/>
        <v>100</v>
      </c>
      <c r="K19" s="31">
        <v>2</v>
      </c>
      <c r="L19" s="31">
        <v>0</v>
      </c>
      <c r="M19" s="57">
        <f t="shared" si="3"/>
        <v>0</v>
      </c>
      <c r="N19" s="31">
        <v>1</v>
      </c>
      <c r="O19" s="31">
        <v>0</v>
      </c>
      <c r="P19" s="57">
        <f t="shared" si="4"/>
        <v>0</v>
      </c>
      <c r="Q19" s="31">
        <v>41</v>
      </c>
      <c r="R19" s="46">
        <v>47</v>
      </c>
      <c r="S19" s="57">
        <f t="shared" si="5"/>
        <v>114.63414634146341</v>
      </c>
      <c r="T19" s="31">
        <v>37</v>
      </c>
      <c r="U19" s="46">
        <v>46</v>
      </c>
      <c r="V19" s="57">
        <f t="shared" si="6"/>
        <v>124.32432432432432</v>
      </c>
      <c r="W19" s="31">
        <v>35</v>
      </c>
      <c r="X19" s="46">
        <v>45</v>
      </c>
      <c r="Y19" s="57">
        <f t="shared" si="7"/>
        <v>128.57142857142858</v>
      </c>
      <c r="Z19" s="31">
        <v>35</v>
      </c>
      <c r="AA19" s="46">
        <v>41</v>
      </c>
      <c r="AB19" s="57">
        <f t="shared" si="8"/>
        <v>117.14285714285715</v>
      </c>
      <c r="AC19" s="29"/>
      <c r="AD19" s="32"/>
    </row>
    <row r="20" spans="1:30" s="33" customFormat="1" ht="18" customHeight="1" x14ac:dyDescent="0.25">
      <c r="A20" s="52" t="s">
        <v>41</v>
      </c>
      <c r="B20" s="31">
        <v>7</v>
      </c>
      <c r="C20" s="31">
        <v>14</v>
      </c>
      <c r="D20" s="57">
        <f t="shared" si="0"/>
        <v>200</v>
      </c>
      <c r="E20" s="31">
        <v>7</v>
      </c>
      <c r="F20" s="31">
        <v>15</v>
      </c>
      <c r="G20" s="57">
        <f t="shared" si="1"/>
        <v>214.28571428571428</v>
      </c>
      <c r="H20" s="31">
        <v>1</v>
      </c>
      <c r="I20" s="31">
        <v>3</v>
      </c>
      <c r="J20" s="57">
        <f t="shared" si="2"/>
        <v>300</v>
      </c>
      <c r="K20" s="31">
        <v>0</v>
      </c>
      <c r="L20" s="31">
        <v>0</v>
      </c>
      <c r="M20" s="57">
        <f t="shared" si="3"/>
        <v>0</v>
      </c>
      <c r="N20" s="31">
        <v>0</v>
      </c>
      <c r="O20" s="31">
        <v>0</v>
      </c>
      <c r="P20" s="57">
        <f t="shared" si="4"/>
        <v>0</v>
      </c>
      <c r="Q20" s="31">
        <v>6</v>
      </c>
      <c r="R20" s="46">
        <v>5</v>
      </c>
      <c r="S20" s="57">
        <f t="shared" si="5"/>
        <v>83.333333333333343</v>
      </c>
      <c r="T20" s="31">
        <v>4</v>
      </c>
      <c r="U20" s="46">
        <v>9</v>
      </c>
      <c r="V20" s="57">
        <f t="shared" si="6"/>
        <v>225</v>
      </c>
      <c r="W20" s="31">
        <v>4</v>
      </c>
      <c r="X20" s="46">
        <v>9</v>
      </c>
      <c r="Y20" s="57">
        <f t="shared" si="7"/>
        <v>225</v>
      </c>
      <c r="Z20" s="31">
        <v>4</v>
      </c>
      <c r="AA20" s="46">
        <v>9</v>
      </c>
      <c r="AB20" s="57">
        <f t="shared" si="8"/>
        <v>225</v>
      </c>
      <c r="AC20" s="29"/>
      <c r="AD20" s="32"/>
    </row>
    <row r="21" spans="1:30" s="33" customFormat="1" ht="18" customHeight="1" x14ac:dyDescent="0.25">
      <c r="A21" s="52" t="s">
        <v>42</v>
      </c>
      <c r="B21" s="31">
        <v>26</v>
      </c>
      <c r="C21" s="31">
        <v>20</v>
      </c>
      <c r="D21" s="57">
        <f t="shared" si="0"/>
        <v>76.923076923076934</v>
      </c>
      <c r="E21" s="31">
        <v>22</v>
      </c>
      <c r="F21" s="31">
        <v>17</v>
      </c>
      <c r="G21" s="57">
        <f t="shared" si="1"/>
        <v>77.272727272727266</v>
      </c>
      <c r="H21" s="31">
        <v>1</v>
      </c>
      <c r="I21" s="31">
        <v>1</v>
      </c>
      <c r="J21" s="57">
        <f t="shared" si="2"/>
        <v>100</v>
      </c>
      <c r="K21" s="31">
        <v>0</v>
      </c>
      <c r="L21" s="31">
        <v>0</v>
      </c>
      <c r="M21" s="57">
        <f t="shared" si="3"/>
        <v>0</v>
      </c>
      <c r="N21" s="31">
        <v>1</v>
      </c>
      <c r="O21" s="31">
        <v>2</v>
      </c>
      <c r="P21" s="57">
        <f t="shared" si="4"/>
        <v>200</v>
      </c>
      <c r="Q21" s="31">
        <v>15</v>
      </c>
      <c r="R21" s="46">
        <v>13</v>
      </c>
      <c r="S21" s="57">
        <f t="shared" si="5"/>
        <v>86.666666666666671</v>
      </c>
      <c r="T21" s="31">
        <v>20</v>
      </c>
      <c r="U21" s="46">
        <v>18</v>
      </c>
      <c r="V21" s="57">
        <f t="shared" si="6"/>
        <v>90</v>
      </c>
      <c r="W21" s="31">
        <v>16</v>
      </c>
      <c r="X21" s="46">
        <v>15</v>
      </c>
      <c r="Y21" s="57">
        <f t="shared" si="7"/>
        <v>93.75</v>
      </c>
      <c r="Z21" s="31">
        <v>13</v>
      </c>
      <c r="AA21" s="46">
        <v>14</v>
      </c>
      <c r="AB21" s="57">
        <f t="shared" si="8"/>
        <v>107.69230769230769</v>
      </c>
      <c r="AC21" s="29"/>
      <c r="AD21" s="32"/>
    </row>
    <row r="22" spans="1:30" s="33" customFormat="1" ht="18" customHeight="1" x14ac:dyDescent="0.25">
      <c r="A22" s="52" t="s">
        <v>43</v>
      </c>
      <c r="B22" s="31">
        <v>17</v>
      </c>
      <c r="C22" s="31">
        <v>16</v>
      </c>
      <c r="D22" s="57">
        <f t="shared" si="0"/>
        <v>94.117647058823522</v>
      </c>
      <c r="E22" s="31">
        <v>17</v>
      </c>
      <c r="F22" s="31">
        <v>16</v>
      </c>
      <c r="G22" s="57">
        <f t="shared" si="1"/>
        <v>94.117647058823522</v>
      </c>
      <c r="H22" s="31">
        <v>2</v>
      </c>
      <c r="I22" s="31">
        <v>1</v>
      </c>
      <c r="J22" s="57">
        <f t="shared" si="2"/>
        <v>50</v>
      </c>
      <c r="K22" s="31">
        <v>1</v>
      </c>
      <c r="L22" s="31">
        <v>0</v>
      </c>
      <c r="M22" s="57">
        <f t="shared" si="3"/>
        <v>0</v>
      </c>
      <c r="N22" s="31">
        <v>1</v>
      </c>
      <c r="O22" s="31">
        <v>0</v>
      </c>
      <c r="P22" s="57">
        <f t="shared" si="4"/>
        <v>0</v>
      </c>
      <c r="Q22" s="31">
        <v>17</v>
      </c>
      <c r="R22" s="46">
        <v>14</v>
      </c>
      <c r="S22" s="57">
        <f t="shared" si="5"/>
        <v>82.35294117647058</v>
      </c>
      <c r="T22" s="31">
        <v>11</v>
      </c>
      <c r="U22" s="46">
        <v>13</v>
      </c>
      <c r="V22" s="57">
        <f t="shared" si="6"/>
        <v>118.18181818181819</v>
      </c>
      <c r="W22" s="31">
        <v>11</v>
      </c>
      <c r="X22" s="46">
        <v>13</v>
      </c>
      <c r="Y22" s="57">
        <f t="shared" si="7"/>
        <v>118.18181818181819</v>
      </c>
      <c r="Z22" s="31">
        <v>8</v>
      </c>
      <c r="AA22" s="46">
        <v>8</v>
      </c>
      <c r="AB22" s="57">
        <f t="shared" si="8"/>
        <v>100</v>
      </c>
      <c r="AC22" s="29"/>
      <c r="AD22" s="32"/>
    </row>
    <row r="23" spans="1:30" s="33" customFormat="1" ht="18" customHeight="1" x14ac:dyDescent="0.25">
      <c r="A23" s="52" t="s">
        <v>44</v>
      </c>
      <c r="B23" s="31">
        <v>17</v>
      </c>
      <c r="C23" s="31">
        <v>23</v>
      </c>
      <c r="D23" s="57">
        <f t="shared" si="0"/>
        <v>135.29411764705884</v>
      </c>
      <c r="E23" s="31">
        <v>15</v>
      </c>
      <c r="F23" s="31">
        <v>22</v>
      </c>
      <c r="G23" s="57">
        <f t="shared" si="1"/>
        <v>146.66666666666666</v>
      </c>
      <c r="H23" s="31">
        <v>0</v>
      </c>
      <c r="I23" s="31">
        <v>0</v>
      </c>
      <c r="J23" s="57">
        <f t="shared" si="2"/>
        <v>0</v>
      </c>
      <c r="K23" s="31">
        <v>0</v>
      </c>
      <c r="L23" s="31">
        <v>0</v>
      </c>
      <c r="M23" s="57">
        <f t="shared" si="3"/>
        <v>0</v>
      </c>
      <c r="N23" s="31">
        <v>0</v>
      </c>
      <c r="O23" s="31">
        <v>0</v>
      </c>
      <c r="P23" s="57">
        <f t="shared" si="4"/>
        <v>0</v>
      </c>
      <c r="Q23" s="31">
        <v>13</v>
      </c>
      <c r="R23" s="46">
        <v>14</v>
      </c>
      <c r="S23" s="57">
        <f t="shared" si="5"/>
        <v>107.69230769230769</v>
      </c>
      <c r="T23" s="31">
        <v>17</v>
      </c>
      <c r="U23" s="46">
        <v>21</v>
      </c>
      <c r="V23" s="57">
        <f t="shared" si="6"/>
        <v>123.52941176470588</v>
      </c>
      <c r="W23" s="31">
        <v>15</v>
      </c>
      <c r="X23" s="46">
        <v>20</v>
      </c>
      <c r="Y23" s="57">
        <f t="shared" si="7"/>
        <v>133.33333333333331</v>
      </c>
      <c r="Z23" s="31">
        <v>14</v>
      </c>
      <c r="AA23" s="46">
        <v>19</v>
      </c>
      <c r="AB23" s="57">
        <f t="shared" si="8"/>
        <v>135.71428571428572</v>
      </c>
      <c r="AC23" s="29"/>
      <c r="AD23" s="32"/>
    </row>
    <row r="24" spans="1:30" s="33" customFormat="1" ht="18" customHeight="1" x14ac:dyDescent="0.25">
      <c r="A24" s="52" t="s">
        <v>45</v>
      </c>
      <c r="B24" s="31">
        <v>18</v>
      </c>
      <c r="C24" s="31">
        <v>22</v>
      </c>
      <c r="D24" s="57">
        <f t="shared" si="0"/>
        <v>122.22222222222223</v>
      </c>
      <c r="E24" s="31">
        <v>14</v>
      </c>
      <c r="F24" s="31">
        <v>19</v>
      </c>
      <c r="G24" s="57">
        <f t="shared" si="1"/>
        <v>135.71428571428572</v>
      </c>
      <c r="H24" s="31">
        <v>0</v>
      </c>
      <c r="I24" s="31">
        <v>0</v>
      </c>
      <c r="J24" s="57">
        <f t="shared" si="2"/>
        <v>0</v>
      </c>
      <c r="K24" s="31">
        <v>0</v>
      </c>
      <c r="L24" s="31">
        <v>0</v>
      </c>
      <c r="M24" s="57">
        <f t="shared" si="3"/>
        <v>0</v>
      </c>
      <c r="N24" s="31">
        <v>0</v>
      </c>
      <c r="O24" s="31">
        <v>0</v>
      </c>
      <c r="P24" s="57">
        <f t="shared" si="4"/>
        <v>0</v>
      </c>
      <c r="Q24" s="31">
        <v>13</v>
      </c>
      <c r="R24" s="46">
        <v>7</v>
      </c>
      <c r="S24" s="57">
        <f t="shared" si="5"/>
        <v>53.846153846153847</v>
      </c>
      <c r="T24" s="31">
        <v>16</v>
      </c>
      <c r="U24" s="46">
        <v>20</v>
      </c>
      <c r="V24" s="57">
        <f t="shared" si="6"/>
        <v>125</v>
      </c>
      <c r="W24" s="31">
        <v>12</v>
      </c>
      <c r="X24" s="46">
        <v>17</v>
      </c>
      <c r="Y24" s="57">
        <f t="shared" si="7"/>
        <v>141.66666666666669</v>
      </c>
      <c r="Z24" s="31">
        <v>11</v>
      </c>
      <c r="AA24" s="46">
        <v>16</v>
      </c>
      <c r="AB24" s="57">
        <f t="shared" si="8"/>
        <v>145.45454545454547</v>
      </c>
      <c r="AC24" s="29"/>
      <c r="AD24" s="32"/>
    </row>
    <row r="25" spans="1:30" s="33" customFormat="1" ht="18" customHeight="1" x14ac:dyDescent="0.25">
      <c r="A25" s="53" t="s">
        <v>46</v>
      </c>
      <c r="B25" s="31">
        <v>39</v>
      </c>
      <c r="C25" s="31">
        <v>54</v>
      </c>
      <c r="D25" s="57">
        <f t="shared" si="0"/>
        <v>138.46153846153845</v>
      </c>
      <c r="E25" s="31">
        <v>36</v>
      </c>
      <c r="F25" s="31">
        <v>47</v>
      </c>
      <c r="G25" s="57">
        <f t="shared" si="1"/>
        <v>130.55555555555557</v>
      </c>
      <c r="H25" s="31">
        <v>3</v>
      </c>
      <c r="I25" s="31">
        <v>3</v>
      </c>
      <c r="J25" s="57">
        <f t="shared" si="2"/>
        <v>100</v>
      </c>
      <c r="K25" s="31">
        <v>0</v>
      </c>
      <c r="L25" s="31">
        <v>0</v>
      </c>
      <c r="M25" s="57">
        <f t="shared" si="3"/>
        <v>0</v>
      </c>
      <c r="N25" s="31">
        <v>0</v>
      </c>
      <c r="O25" s="31">
        <v>0</v>
      </c>
      <c r="P25" s="57">
        <f t="shared" si="4"/>
        <v>0</v>
      </c>
      <c r="Q25" s="31">
        <v>34</v>
      </c>
      <c r="R25" s="46">
        <v>42</v>
      </c>
      <c r="S25" s="57">
        <f t="shared" si="5"/>
        <v>123.52941176470588</v>
      </c>
      <c r="T25" s="31">
        <v>25</v>
      </c>
      <c r="U25" s="46">
        <v>44</v>
      </c>
      <c r="V25" s="57">
        <f t="shared" si="6"/>
        <v>176</v>
      </c>
      <c r="W25" s="31">
        <v>23</v>
      </c>
      <c r="X25" s="46">
        <v>37</v>
      </c>
      <c r="Y25" s="57">
        <f t="shared" si="7"/>
        <v>160.86956521739131</v>
      </c>
      <c r="Z25" s="31">
        <v>20</v>
      </c>
      <c r="AA25" s="46">
        <v>32</v>
      </c>
      <c r="AB25" s="57">
        <f t="shared" si="8"/>
        <v>160</v>
      </c>
      <c r="AC25" s="29"/>
      <c r="AD25" s="32"/>
    </row>
    <row r="26" spans="1:30" s="33" customFormat="1" ht="18" customHeight="1" x14ac:dyDescent="0.25">
      <c r="A26" s="52" t="s">
        <v>47</v>
      </c>
      <c r="B26" s="31">
        <v>239</v>
      </c>
      <c r="C26" s="31">
        <v>320</v>
      </c>
      <c r="D26" s="57">
        <f t="shared" si="0"/>
        <v>133.89121338912133</v>
      </c>
      <c r="E26" s="31">
        <v>206</v>
      </c>
      <c r="F26" s="31">
        <v>283</v>
      </c>
      <c r="G26" s="57">
        <f t="shared" si="1"/>
        <v>137.37864077669903</v>
      </c>
      <c r="H26" s="31">
        <v>10</v>
      </c>
      <c r="I26" s="31">
        <v>10</v>
      </c>
      <c r="J26" s="57">
        <f t="shared" si="2"/>
        <v>100</v>
      </c>
      <c r="K26" s="31">
        <v>3</v>
      </c>
      <c r="L26" s="31">
        <v>1</v>
      </c>
      <c r="M26" s="57">
        <f t="shared" si="3"/>
        <v>33.333333333333329</v>
      </c>
      <c r="N26" s="31">
        <v>6</v>
      </c>
      <c r="O26" s="31">
        <v>0</v>
      </c>
      <c r="P26" s="57">
        <f t="shared" si="4"/>
        <v>0</v>
      </c>
      <c r="Q26" s="31">
        <v>126</v>
      </c>
      <c r="R26" s="46">
        <v>114</v>
      </c>
      <c r="S26" s="57">
        <f t="shared" si="5"/>
        <v>90.476190476190482</v>
      </c>
      <c r="T26" s="31">
        <v>199</v>
      </c>
      <c r="U26" s="46">
        <v>259</v>
      </c>
      <c r="V26" s="57">
        <f t="shared" si="6"/>
        <v>130.15075376884423</v>
      </c>
      <c r="W26" s="31">
        <v>167</v>
      </c>
      <c r="X26" s="46">
        <v>223</v>
      </c>
      <c r="Y26" s="57">
        <f t="shared" si="7"/>
        <v>133.53293413173651</v>
      </c>
      <c r="Z26" s="31">
        <v>151</v>
      </c>
      <c r="AA26" s="46">
        <v>205</v>
      </c>
      <c r="AB26" s="57">
        <f t="shared" si="8"/>
        <v>135.76158940397352</v>
      </c>
      <c r="AC26" s="29"/>
      <c r="AD26" s="32"/>
    </row>
    <row r="27" spans="1:30" s="33" customFormat="1" ht="18" customHeight="1" x14ac:dyDescent="0.25">
      <c r="A27" s="52" t="s">
        <v>48</v>
      </c>
      <c r="B27" s="31">
        <v>106</v>
      </c>
      <c r="C27" s="31">
        <v>144</v>
      </c>
      <c r="D27" s="57">
        <f t="shared" si="0"/>
        <v>135.84905660377359</v>
      </c>
      <c r="E27" s="31">
        <v>81</v>
      </c>
      <c r="F27" s="31">
        <v>120</v>
      </c>
      <c r="G27" s="57">
        <f t="shared" si="1"/>
        <v>148.14814814814815</v>
      </c>
      <c r="H27" s="31">
        <v>6</v>
      </c>
      <c r="I27" s="31">
        <v>5</v>
      </c>
      <c r="J27" s="57">
        <f t="shared" si="2"/>
        <v>83.333333333333343</v>
      </c>
      <c r="K27" s="31">
        <v>6</v>
      </c>
      <c r="L27" s="31">
        <v>6</v>
      </c>
      <c r="M27" s="57">
        <f t="shared" si="3"/>
        <v>100</v>
      </c>
      <c r="N27" s="31">
        <v>2</v>
      </c>
      <c r="O27" s="31">
        <v>4</v>
      </c>
      <c r="P27" s="57">
        <f t="shared" si="4"/>
        <v>200</v>
      </c>
      <c r="Q27" s="31">
        <v>76</v>
      </c>
      <c r="R27" s="46">
        <v>114</v>
      </c>
      <c r="S27" s="57">
        <f t="shared" si="5"/>
        <v>150</v>
      </c>
      <c r="T27" s="31">
        <v>84</v>
      </c>
      <c r="U27" s="46">
        <v>119</v>
      </c>
      <c r="V27" s="57">
        <f t="shared" si="6"/>
        <v>141.66666666666669</v>
      </c>
      <c r="W27" s="31">
        <v>61</v>
      </c>
      <c r="X27" s="46">
        <v>96</v>
      </c>
      <c r="Y27" s="57">
        <f t="shared" si="7"/>
        <v>157.37704918032787</v>
      </c>
      <c r="Z27" s="31">
        <v>50</v>
      </c>
      <c r="AA27" s="46">
        <v>91</v>
      </c>
      <c r="AB27" s="57">
        <f t="shared" si="8"/>
        <v>182</v>
      </c>
      <c r="AC27" s="29"/>
      <c r="AD27" s="32"/>
    </row>
    <row r="28" spans="1:30" s="33" customFormat="1" ht="18" customHeight="1" x14ac:dyDescent="0.25">
      <c r="A28" s="54" t="s">
        <v>49</v>
      </c>
      <c r="B28" s="31">
        <v>102</v>
      </c>
      <c r="C28" s="31">
        <v>90</v>
      </c>
      <c r="D28" s="57">
        <f t="shared" si="0"/>
        <v>88.235294117647058</v>
      </c>
      <c r="E28" s="31">
        <v>76</v>
      </c>
      <c r="F28" s="31">
        <v>73</v>
      </c>
      <c r="G28" s="57">
        <f t="shared" si="1"/>
        <v>96.05263157894737</v>
      </c>
      <c r="H28" s="31">
        <v>9</v>
      </c>
      <c r="I28" s="31">
        <v>6</v>
      </c>
      <c r="J28" s="57">
        <f t="shared" si="2"/>
        <v>66.666666666666657</v>
      </c>
      <c r="K28" s="31">
        <v>1</v>
      </c>
      <c r="L28" s="31">
        <v>0</v>
      </c>
      <c r="M28" s="57">
        <f t="shared" si="3"/>
        <v>0</v>
      </c>
      <c r="N28" s="31">
        <v>1</v>
      </c>
      <c r="O28" s="31">
        <v>0</v>
      </c>
      <c r="P28" s="57">
        <f t="shared" si="4"/>
        <v>0</v>
      </c>
      <c r="Q28" s="31">
        <v>75</v>
      </c>
      <c r="R28" s="46">
        <v>72</v>
      </c>
      <c r="S28" s="57">
        <f t="shared" si="5"/>
        <v>96</v>
      </c>
      <c r="T28" s="31">
        <v>84</v>
      </c>
      <c r="U28" s="46">
        <v>72</v>
      </c>
      <c r="V28" s="57">
        <f t="shared" si="6"/>
        <v>85.714285714285708</v>
      </c>
      <c r="W28" s="31">
        <v>64</v>
      </c>
      <c r="X28" s="46">
        <v>55</v>
      </c>
      <c r="Y28" s="57">
        <f t="shared" si="7"/>
        <v>85.9375</v>
      </c>
      <c r="Z28" s="31">
        <v>54</v>
      </c>
      <c r="AA28" s="46">
        <v>52</v>
      </c>
      <c r="AB28" s="57">
        <f t="shared" si="8"/>
        <v>96.296296296296291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A11" sqref="A11:E12"/>
    </sheetView>
  </sheetViews>
  <sheetFormatPr defaultColWidth="8" defaultRowHeight="12.75" x14ac:dyDescent="0.2"/>
  <cols>
    <col min="1" max="1" width="60.85546875" style="2" customWidth="1"/>
    <col min="2" max="3" width="18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84.75" customHeight="1" x14ac:dyDescent="0.2">
      <c r="A1" s="69" t="s">
        <v>51</v>
      </c>
      <c r="B1" s="69"/>
      <c r="C1" s="69"/>
      <c r="D1" s="69"/>
      <c r="E1" s="69"/>
    </row>
    <row r="2" spans="1:11" s="3" customFormat="1" ht="23.25" customHeight="1" x14ac:dyDescent="0.25">
      <c r="A2" s="74" t="s">
        <v>0</v>
      </c>
      <c r="B2" s="70" t="s">
        <v>64</v>
      </c>
      <c r="C2" s="70" t="s">
        <v>65</v>
      </c>
      <c r="D2" s="72" t="s">
        <v>1</v>
      </c>
      <c r="E2" s="73"/>
    </row>
    <row r="3" spans="1:11" s="3" customFormat="1" ht="42" customHeight="1" x14ac:dyDescent="0.25">
      <c r="A3" s="75"/>
      <c r="B3" s="71"/>
      <c r="C3" s="71"/>
      <c r="D3" s="4" t="s">
        <v>2</v>
      </c>
      <c r="E3" s="5" t="s">
        <v>61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54</v>
      </c>
      <c r="B5" s="58">
        <f>'6'!B7</f>
        <v>388</v>
      </c>
      <c r="C5" s="58">
        <f>'6'!C7</f>
        <v>342</v>
      </c>
      <c r="D5" s="55">
        <f>IF(B5=0,0,C5/B5)*100</f>
        <v>88.144329896907209</v>
      </c>
      <c r="E5" s="49">
        <f>C5-B5</f>
        <v>-46</v>
      </c>
      <c r="K5" s="11"/>
    </row>
    <row r="6" spans="1:11" s="3" customFormat="1" ht="31.5" customHeight="1" x14ac:dyDescent="0.25">
      <c r="A6" s="9" t="s">
        <v>55</v>
      </c>
      <c r="B6" s="58">
        <f>'6'!E7</f>
        <v>295</v>
      </c>
      <c r="C6" s="58">
        <f>'6'!F7</f>
        <v>236</v>
      </c>
      <c r="D6" s="55">
        <f t="shared" ref="D6:D10" si="0">IF(B6=0,0,C6/B6)*100</f>
        <v>80</v>
      </c>
      <c r="E6" s="49">
        <f t="shared" ref="E6:E10" si="1">C6-B6</f>
        <v>-59</v>
      </c>
      <c r="K6" s="11"/>
    </row>
    <row r="7" spans="1:11" s="3" customFormat="1" ht="54.75" customHeight="1" x14ac:dyDescent="0.25">
      <c r="A7" s="12" t="s">
        <v>56</v>
      </c>
      <c r="B7" s="58">
        <f>'6'!H7</f>
        <v>34</v>
      </c>
      <c r="C7" s="58">
        <f>'6'!I7</f>
        <v>12</v>
      </c>
      <c r="D7" s="55">
        <f t="shared" si="0"/>
        <v>35.294117647058826</v>
      </c>
      <c r="E7" s="49">
        <f t="shared" si="1"/>
        <v>-22</v>
      </c>
      <c r="K7" s="11"/>
    </row>
    <row r="8" spans="1:11" s="3" customFormat="1" ht="35.25" customHeight="1" x14ac:dyDescent="0.25">
      <c r="A8" s="13" t="s">
        <v>57</v>
      </c>
      <c r="B8" s="58">
        <f>'6'!K7</f>
        <v>5</v>
      </c>
      <c r="C8" s="58">
        <f>'6'!L7</f>
        <v>0</v>
      </c>
      <c r="D8" s="55">
        <f t="shared" si="0"/>
        <v>0</v>
      </c>
      <c r="E8" s="49">
        <f t="shared" si="1"/>
        <v>-5</v>
      </c>
      <c r="K8" s="11"/>
    </row>
    <row r="9" spans="1:11" s="3" customFormat="1" ht="45.75" customHeight="1" x14ac:dyDescent="0.25">
      <c r="A9" s="13" t="s">
        <v>20</v>
      </c>
      <c r="B9" s="58">
        <f>'6'!N7</f>
        <v>1</v>
      </c>
      <c r="C9" s="58">
        <f>'6'!O7</f>
        <v>0</v>
      </c>
      <c r="D9" s="55">
        <f t="shared" si="0"/>
        <v>0</v>
      </c>
      <c r="E9" s="49">
        <f t="shared" si="1"/>
        <v>-1</v>
      </c>
      <c r="K9" s="11"/>
    </row>
    <row r="10" spans="1:11" s="3" customFormat="1" ht="55.5" customHeight="1" x14ac:dyDescent="0.25">
      <c r="A10" s="13" t="s">
        <v>58</v>
      </c>
      <c r="B10" s="58">
        <f>'6'!Q7</f>
        <v>238</v>
      </c>
      <c r="C10" s="58">
        <f>'6'!R7</f>
        <v>93</v>
      </c>
      <c r="D10" s="55">
        <f t="shared" si="0"/>
        <v>39.075630252100844</v>
      </c>
      <c r="E10" s="49">
        <f t="shared" si="1"/>
        <v>-145</v>
      </c>
      <c r="K10" s="11"/>
    </row>
    <row r="11" spans="1:11" s="3" customFormat="1" ht="12.75" customHeight="1" x14ac:dyDescent="0.25">
      <c r="A11" s="76" t="s">
        <v>4</v>
      </c>
      <c r="B11" s="77"/>
      <c r="C11" s="77"/>
      <c r="D11" s="77"/>
      <c r="E11" s="77"/>
      <c r="K11" s="11"/>
    </row>
    <row r="12" spans="1:11" s="3" customFormat="1" ht="15" customHeight="1" x14ac:dyDescent="0.25">
      <c r="A12" s="78"/>
      <c r="B12" s="79"/>
      <c r="C12" s="79"/>
      <c r="D12" s="79"/>
      <c r="E12" s="79"/>
      <c r="K12" s="11"/>
    </row>
    <row r="13" spans="1:11" s="3" customFormat="1" ht="20.25" customHeight="1" x14ac:dyDescent="0.25">
      <c r="A13" s="74" t="s">
        <v>0</v>
      </c>
      <c r="B13" s="80" t="s">
        <v>66</v>
      </c>
      <c r="C13" s="80" t="s">
        <v>67</v>
      </c>
      <c r="D13" s="72" t="s">
        <v>1</v>
      </c>
      <c r="E13" s="73"/>
      <c r="K13" s="11"/>
    </row>
    <row r="14" spans="1:11" ht="35.25" customHeight="1" x14ac:dyDescent="0.2">
      <c r="A14" s="75"/>
      <c r="B14" s="80"/>
      <c r="C14" s="80"/>
      <c r="D14" s="4" t="s">
        <v>2</v>
      </c>
      <c r="E14" s="5" t="s">
        <v>61</v>
      </c>
      <c r="K14" s="11"/>
    </row>
    <row r="15" spans="1:11" ht="24" customHeight="1" x14ac:dyDescent="0.2">
      <c r="A15" s="9" t="s">
        <v>54</v>
      </c>
      <c r="B15" s="59">
        <f>'6'!T7</f>
        <v>319</v>
      </c>
      <c r="C15" s="59">
        <f>'6'!U7</f>
        <v>294</v>
      </c>
      <c r="D15" s="48">
        <f t="shared" ref="D15:D17" si="2">C15/B15%</f>
        <v>92.163009404388717</v>
      </c>
      <c r="E15" s="49">
        <f t="shared" ref="E15:E17" si="3">C15-B15</f>
        <v>-25</v>
      </c>
      <c r="K15" s="11"/>
    </row>
    <row r="16" spans="1:11" ht="25.5" customHeight="1" x14ac:dyDescent="0.2">
      <c r="A16" s="1" t="s">
        <v>55</v>
      </c>
      <c r="B16" s="59">
        <f>'6'!W7</f>
        <v>228</v>
      </c>
      <c r="C16" s="59">
        <f>'6'!X7</f>
        <v>189</v>
      </c>
      <c r="D16" s="48">
        <f t="shared" si="2"/>
        <v>82.894736842105274</v>
      </c>
      <c r="E16" s="49">
        <f t="shared" si="3"/>
        <v>-39</v>
      </c>
      <c r="K16" s="11"/>
    </row>
    <row r="17" spans="1:11" ht="33.75" customHeight="1" x14ac:dyDescent="0.2">
      <c r="A17" s="1" t="s">
        <v>59</v>
      </c>
      <c r="B17" s="59">
        <f>'6'!Z7</f>
        <v>203</v>
      </c>
      <c r="C17" s="59">
        <f>'6'!AA7</f>
        <v>168</v>
      </c>
      <c r="D17" s="48">
        <f t="shared" si="2"/>
        <v>82.758620689655174</v>
      </c>
      <c r="E17" s="49">
        <f t="shared" si="3"/>
        <v>-35</v>
      </c>
      <c r="K17" s="11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M7" activePane="bottomRight" state="frozen"/>
      <selection activeCell="D5" sqref="D5:D10"/>
      <selection pane="topRight" activeCell="D5" sqref="D5:D10"/>
      <selection pane="bottomLeft" activeCell="D5" sqref="D5:D10"/>
      <selection pane="bottomRight" activeCell="A7" sqref="A7:XFD7"/>
    </sheetView>
  </sheetViews>
  <sheetFormatPr defaultRowHeight="14.25" x14ac:dyDescent="0.2"/>
  <cols>
    <col min="1" max="1" width="29.140625" style="37" customWidth="1"/>
    <col min="2" max="2" width="8.85546875" style="37" customWidth="1"/>
    <col min="3" max="3" width="7.5703125" style="37" customWidth="1"/>
    <col min="4" max="4" width="8.28515625" style="37" customWidth="1"/>
    <col min="5" max="5" width="9.5703125" style="37" customWidth="1"/>
    <col min="6" max="6" width="8.7109375" style="37" customWidth="1"/>
    <col min="7" max="7" width="7.42578125" style="37" customWidth="1"/>
    <col min="8" max="8" width="8.85546875" style="37" customWidth="1"/>
    <col min="9" max="10" width="7.42578125" style="37" customWidth="1"/>
    <col min="11" max="11" width="7.85546875" style="37" customWidth="1"/>
    <col min="12" max="12" width="8.5703125" style="37" customWidth="1"/>
    <col min="13" max="13" width="9" style="37" customWidth="1"/>
    <col min="14" max="14" width="8" style="37" customWidth="1"/>
    <col min="15" max="15" width="7.140625" style="37" customWidth="1"/>
    <col min="16" max="16" width="8.140625" style="37" customWidth="1"/>
    <col min="17" max="17" width="7.7109375" style="37" customWidth="1"/>
    <col min="18" max="18" width="8.7109375" style="37" customWidth="1"/>
    <col min="19" max="19" width="8.140625" style="37" customWidth="1"/>
    <col min="20" max="20" width="8.42578125" style="37" customWidth="1"/>
    <col min="21" max="21" width="7.7109375" style="37" customWidth="1"/>
    <col min="22" max="22" width="8.140625" style="37" customWidth="1"/>
    <col min="23" max="23" width="7.28515625" style="37" customWidth="1"/>
    <col min="24" max="24" width="8" style="37" customWidth="1"/>
    <col min="25" max="25" width="8.28515625" style="37" customWidth="1"/>
    <col min="26" max="26" width="8" style="37" customWidth="1"/>
    <col min="27" max="27" width="7.7109375" style="37" customWidth="1"/>
    <col min="28" max="16384" width="9.140625" style="37"/>
  </cols>
  <sheetData>
    <row r="1" spans="1:32" s="22" customFormat="1" ht="84.75" customHeight="1" x14ac:dyDescent="0.35">
      <c r="B1" s="93" t="s">
        <v>69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21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62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27</v>
      </c>
      <c r="D4" s="86" t="s">
        <v>2</v>
      </c>
      <c r="E4" s="85" t="s">
        <v>15</v>
      </c>
      <c r="F4" s="85" t="s">
        <v>27</v>
      </c>
      <c r="G4" s="86" t="s">
        <v>2</v>
      </c>
      <c r="H4" s="85" t="s">
        <v>15</v>
      </c>
      <c r="I4" s="85" t="s">
        <v>27</v>
      </c>
      <c r="J4" s="86" t="s">
        <v>2</v>
      </c>
      <c r="K4" s="85" t="s">
        <v>15</v>
      </c>
      <c r="L4" s="85" t="s">
        <v>27</v>
      </c>
      <c r="M4" s="86" t="s">
        <v>2</v>
      </c>
      <c r="N4" s="85" t="s">
        <v>15</v>
      </c>
      <c r="O4" s="85" t="s">
        <v>27</v>
      </c>
      <c r="P4" s="86" t="s">
        <v>2</v>
      </c>
      <c r="Q4" s="85" t="s">
        <v>15</v>
      </c>
      <c r="R4" s="85" t="s">
        <v>27</v>
      </c>
      <c r="S4" s="86" t="s">
        <v>2</v>
      </c>
      <c r="T4" s="85" t="s">
        <v>15</v>
      </c>
      <c r="U4" s="85" t="s">
        <v>27</v>
      </c>
      <c r="V4" s="86" t="s">
        <v>2</v>
      </c>
      <c r="W4" s="85" t="s">
        <v>15</v>
      </c>
      <c r="X4" s="85" t="s">
        <v>27</v>
      </c>
      <c r="Y4" s="86" t="s">
        <v>2</v>
      </c>
      <c r="Z4" s="85" t="s">
        <v>15</v>
      </c>
      <c r="AA4" s="85" t="s">
        <v>27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28</v>
      </c>
      <c r="B7" s="28">
        <f>SUM(B8:B28)</f>
        <v>388</v>
      </c>
      <c r="C7" s="28">
        <f>SUM(C8:C28)</f>
        <v>342</v>
      </c>
      <c r="D7" s="56">
        <f>IF(B7=0,0,C7/B7)*100</f>
        <v>88.144329896907209</v>
      </c>
      <c r="E7" s="28">
        <f>SUM(E8:E28)</f>
        <v>295</v>
      </c>
      <c r="F7" s="28">
        <f>SUM(F8:F28)</f>
        <v>236</v>
      </c>
      <c r="G7" s="56">
        <f>IF(E7=0,0,F7/E7)*100</f>
        <v>80</v>
      </c>
      <c r="H7" s="28">
        <f>SUM(H8:H28)</f>
        <v>34</v>
      </c>
      <c r="I7" s="28">
        <f>SUM(I8:I28)</f>
        <v>12</v>
      </c>
      <c r="J7" s="56">
        <f>IF(H7=0,0,I7/H7)*100</f>
        <v>35.294117647058826</v>
      </c>
      <c r="K7" s="28">
        <f>SUM(K8:K28)</f>
        <v>5</v>
      </c>
      <c r="L7" s="28">
        <f>SUM(L8:L28)</f>
        <v>0</v>
      </c>
      <c r="M7" s="56">
        <f>IF(K7=0,0,L7/K7)*100</f>
        <v>0</v>
      </c>
      <c r="N7" s="28">
        <f>SUM(N8:N28)</f>
        <v>1</v>
      </c>
      <c r="O7" s="28">
        <f>SUM(O8:O28)</f>
        <v>0</v>
      </c>
      <c r="P7" s="56">
        <f>IF(N7=0,0,O7/N7)*100</f>
        <v>0</v>
      </c>
      <c r="Q7" s="28">
        <f>SUM(Q8:Q28)</f>
        <v>238</v>
      </c>
      <c r="R7" s="28">
        <f>SUM(R8:R28)</f>
        <v>93</v>
      </c>
      <c r="S7" s="56">
        <f>IF(Q7=0,0,R7/Q7)*100</f>
        <v>39.075630252100844</v>
      </c>
      <c r="T7" s="28">
        <f>SUM(T8:T28)</f>
        <v>319</v>
      </c>
      <c r="U7" s="28">
        <f>SUM(U8:U28)</f>
        <v>294</v>
      </c>
      <c r="V7" s="56">
        <f>IF(T7=0,0,U7/T7)*100</f>
        <v>92.163009404388717</v>
      </c>
      <c r="W7" s="28">
        <f>SUM(W8:W28)</f>
        <v>228</v>
      </c>
      <c r="X7" s="28">
        <f>SUM(X8:X28)</f>
        <v>189</v>
      </c>
      <c r="Y7" s="56">
        <f>IF(W7=0,0,X7/W7)*100</f>
        <v>82.89473684210526</v>
      </c>
      <c r="Z7" s="28">
        <f>SUM(Z8:Z28)</f>
        <v>203</v>
      </c>
      <c r="AA7" s="28">
        <f>SUM(AA8:AA28)</f>
        <v>168</v>
      </c>
      <c r="AB7" s="56">
        <f>IF(Z7=0,0,AA7/Z7)*100</f>
        <v>82.758620689655174</v>
      </c>
      <c r="AC7" s="29"/>
      <c r="AF7" s="33"/>
    </row>
    <row r="8" spans="1:32" s="33" customFormat="1" ht="18" customHeight="1" x14ac:dyDescent="0.25">
      <c r="A8" s="51" t="s">
        <v>29</v>
      </c>
      <c r="B8" s="31">
        <v>14</v>
      </c>
      <c r="C8" s="31">
        <v>6</v>
      </c>
      <c r="D8" s="57">
        <f t="shared" ref="D8:D28" si="0">IF(B8=0,0,C8/B8)*100</f>
        <v>42.857142857142854</v>
      </c>
      <c r="E8" s="31">
        <v>14</v>
      </c>
      <c r="F8" s="31">
        <v>6</v>
      </c>
      <c r="G8" s="57">
        <f t="shared" ref="G8:G28" si="1">IF(E8=0,0,F8/E8)*100</f>
        <v>42.857142857142854</v>
      </c>
      <c r="H8" s="31">
        <v>1</v>
      </c>
      <c r="I8" s="31">
        <v>0</v>
      </c>
      <c r="J8" s="57">
        <f t="shared" ref="J8:J28" si="2">IF(H8=0,0,I8/H8)*100</f>
        <v>0</v>
      </c>
      <c r="K8" s="31">
        <v>0</v>
      </c>
      <c r="L8" s="31">
        <v>0</v>
      </c>
      <c r="M8" s="57">
        <f t="shared" ref="M8:M28" si="3">IF(K8=0,0,L8/K8)*100</f>
        <v>0</v>
      </c>
      <c r="N8" s="31">
        <v>0</v>
      </c>
      <c r="O8" s="31">
        <v>0</v>
      </c>
      <c r="P8" s="57">
        <f t="shared" ref="P8:P28" si="4">IF(N8=0,0,O8/N8)*100</f>
        <v>0</v>
      </c>
      <c r="Q8" s="31">
        <v>13</v>
      </c>
      <c r="R8" s="46">
        <v>4</v>
      </c>
      <c r="S8" s="57">
        <f t="shared" ref="S8:S28" si="5">IF(Q8=0,0,R8/Q8)*100</f>
        <v>30.76923076923077</v>
      </c>
      <c r="T8" s="31">
        <v>11</v>
      </c>
      <c r="U8" s="46">
        <v>5</v>
      </c>
      <c r="V8" s="57">
        <f t="shared" ref="V8:V28" si="6">IF(T8=0,0,U8/T8)*100</f>
        <v>45.454545454545453</v>
      </c>
      <c r="W8" s="31">
        <v>11</v>
      </c>
      <c r="X8" s="46">
        <v>5</v>
      </c>
      <c r="Y8" s="57">
        <f t="shared" ref="Y8:Y28" si="7">IF(W8=0,0,X8/W8)*100</f>
        <v>45.454545454545453</v>
      </c>
      <c r="Z8" s="31">
        <v>10</v>
      </c>
      <c r="AA8" s="46">
        <v>5</v>
      </c>
      <c r="AB8" s="57">
        <f t="shared" ref="AB8:AB28" si="8">IF(Z8=0,0,AA8/Z8)*100</f>
        <v>50</v>
      </c>
      <c r="AC8" s="29"/>
      <c r="AD8" s="32"/>
    </row>
    <row r="9" spans="1:32" s="34" customFormat="1" ht="18" customHeight="1" x14ac:dyDescent="0.25">
      <c r="A9" s="52" t="s">
        <v>30</v>
      </c>
      <c r="B9" s="31">
        <v>5</v>
      </c>
      <c r="C9" s="31">
        <v>9</v>
      </c>
      <c r="D9" s="57">
        <f t="shared" si="0"/>
        <v>180</v>
      </c>
      <c r="E9" s="31">
        <v>5</v>
      </c>
      <c r="F9" s="31">
        <v>9</v>
      </c>
      <c r="G9" s="57">
        <f t="shared" si="1"/>
        <v>180</v>
      </c>
      <c r="H9" s="31">
        <v>0</v>
      </c>
      <c r="I9" s="31">
        <v>1</v>
      </c>
      <c r="J9" s="57">
        <f t="shared" si="2"/>
        <v>0</v>
      </c>
      <c r="K9" s="31">
        <v>0</v>
      </c>
      <c r="L9" s="31">
        <v>0</v>
      </c>
      <c r="M9" s="57">
        <f t="shared" si="3"/>
        <v>0</v>
      </c>
      <c r="N9" s="31">
        <v>0</v>
      </c>
      <c r="O9" s="31">
        <v>0</v>
      </c>
      <c r="P9" s="57">
        <f t="shared" si="4"/>
        <v>0</v>
      </c>
      <c r="Q9" s="31">
        <v>5</v>
      </c>
      <c r="R9" s="46">
        <v>5</v>
      </c>
      <c r="S9" s="57">
        <f t="shared" si="5"/>
        <v>100</v>
      </c>
      <c r="T9" s="31">
        <v>5</v>
      </c>
      <c r="U9" s="46">
        <v>7</v>
      </c>
      <c r="V9" s="57">
        <f t="shared" si="6"/>
        <v>140</v>
      </c>
      <c r="W9" s="31">
        <v>5</v>
      </c>
      <c r="X9" s="46">
        <v>7</v>
      </c>
      <c r="Y9" s="57">
        <f t="shared" si="7"/>
        <v>140</v>
      </c>
      <c r="Z9" s="31">
        <v>4</v>
      </c>
      <c r="AA9" s="46">
        <v>7</v>
      </c>
      <c r="AB9" s="57">
        <f t="shared" si="8"/>
        <v>175</v>
      </c>
      <c r="AC9" s="29"/>
      <c r="AD9" s="32"/>
    </row>
    <row r="10" spans="1:32" s="33" customFormat="1" ht="18" customHeight="1" x14ac:dyDescent="0.25">
      <c r="A10" s="52" t="s">
        <v>31</v>
      </c>
      <c r="B10" s="31">
        <v>16</v>
      </c>
      <c r="C10" s="31">
        <v>10</v>
      </c>
      <c r="D10" s="57">
        <f t="shared" si="0"/>
        <v>62.5</v>
      </c>
      <c r="E10" s="31">
        <v>13</v>
      </c>
      <c r="F10" s="31">
        <v>6</v>
      </c>
      <c r="G10" s="57">
        <f t="shared" si="1"/>
        <v>46.153846153846153</v>
      </c>
      <c r="H10" s="31">
        <v>2</v>
      </c>
      <c r="I10" s="31">
        <v>0</v>
      </c>
      <c r="J10" s="57">
        <f t="shared" si="2"/>
        <v>0</v>
      </c>
      <c r="K10" s="31">
        <v>0</v>
      </c>
      <c r="L10" s="31">
        <v>0</v>
      </c>
      <c r="M10" s="57">
        <f t="shared" si="3"/>
        <v>0</v>
      </c>
      <c r="N10" s="31">
        <v>0</v>
      </c>
      <c r="O10" s="31">
        <v>0</v>
      </c>
      <c r="P10" s="57">
        <f t="shared" si="4"/>
        <v>0</v>
      </c>
      <c r="Q10" s="31">
        <v>13</v>
      </c>
      <c r="R10" s="46">
        <v>4</v>
      </c>
      <c r="S10" s="57">
        <f t="shared" si="5"/>
        <v>30.76923076923077</v>
      </c>
      <c r="T10" s="31">
        <v>13</v>
      </c>
      <c r="U10" s="46">
        <v>9</v>
      </c>
      <c r="V10" s="57">
        <f t="shared" si="6"/>
        <v>69.230769230769226</v>
      </c>
      <c r="W10" s="31">
        <v>10</v>
      </c>
      <c r="X10" s="46">
        <v>5</v>
      </c>
      <c r="Y10" s="57">
        <f t="shared" si="7"/>
        <v>50</v>
      </c>
      <c r="Z10" s="31">
        <v>9</v>
      </c>
      <c r="AA10" s="46">
        <v>3</v>
      </c>
      <c r="AB10" s="57">
        <f t="shared" si="8"/>
        <v>33.333333333333329</v>
      </c>
      <c r="AC10" s="29"/>
      <c r="AD10" s="32"/>
    </row>
    <row r="11" spans="1:32" s="33" customFormat="1" ht="18" customHeight="1" x14ac:dyDescent="0.25">
      <c r="A11" s="52" t="s">
        <v>32</v>
      </c>
      <c r="B11" s="31">
        <v>15</v>
      </c>
      <c r="C11" s="31">
        <v>11</v>
      </c>
      <c r="D11" s="57">
        <f t="shared" si="0"/>
        <v>73.333333333333329</v>
      </c>
      <c r="E11" s="31">
        <v>14</v>
      </c>
      <c r="F11" s="31">
        <v>10</v>
      </c>
      <c r="G11" s="57">
        <f t="shared" si="1"/>
        <v>71.428571428571431</v>
      </c>
      <c r="H11" s="31">
        <v>2</v>
      </c>
      <c r="I11" s="31">
        <v>1</v>
      </c>
      <c r="J11" s="57">
        <f t="shared" si="2"/>
        <v>50</v>
      </c>
      <c r="K11" s="31">
        <v>0</v>
      </c>
      <c r="L11" s="31">
        <v>0</v>
      </c>
      <c r="M11" s="57">
        <f t="shared" si="3"/>
        <v>0</v>
      </c>
      <c r="N11" s="31">
        <v>0</v>
      </c>
      <c r="O11" s="31">
        <v>0</v>
      </c>
      <c r="P11" s="57">
        <f t="shared" si="4"/>
        <v>0</v>
      </c>
      <c r="Q11" s="31">
        <v>11</v>
      </c>
      <c r="R11" s="46">
        <v>6</v>
      </c>
      <c r="S11" s="57">
        <f t="shared" si="5"/>
        <v>54.54545454545454</v>
      </c>
      <c r="T11" s="31">
        <v>14</v>
      </c>
      <c r="U11" s="46">
        <v>8</v>
      </c>
      <c r="V11" s="57">
        <f t="shared" si="6"/>
        <v>57.142857142857139</v>
      </c>
      <c r="W11" s="31">
        <v>13</v>
      </c>
      <c r="X11" s="46">
        <v>7</v>
      </c>
      <c r="Y11" s="57">
        <f t="shared" si="7"/>
        <v>53.846153846153847</v>
      </c>
      <c r="Z11" s="31">
        <v>12</v>
      </c>
      <c r="AA11" s="46">
        <v>5</v>
      </c>
      <c r="AB11" s="57">
        <f t="shared" si="8"/>
        <v>41.666666666666671</v>
      </c>
      <c r="AC11" s="29"/>
      <c r="AD11" s="32"/>
    </row>
    <row r="12" spans="1:32" s="33" customFormat="1" ht="18" customHeight="1" x14ac:dyDescent="0.25">
      <c r="A12" s="52" t="s">
        <v>33</v>
      </c>
      <c r="B12" s="31">
        <v>14</v>
      </c>
      <c r="C12" s="31">
        <v>6</v>
      </c>
      <c r="D12" s="57">
        <f t="shared" si="0"/>
        <v>42.857142857142854</v>
      </c>
      <c r="E12" s="31">
        <v>14</v>
      </c>
      <c r="F12" s="31">
        <v>5</v>
      </c>
      <c r="G12" s="57">
        <f t="shared" si="1"/>
        <v>35.714285714285715</v>
      </c>
      <c r="H12" s="31">
        <v>4</v>
      </c>
      <c r="I12" s="31">
        <v>1</v>
      </c>
      <c r="J12" s="57">
        <f t="shared" si="2"/>
        <v>25</v>
      </c>
      <c r="K12" s="31">
        <v>0</v>
      </c>
      <c r="L12" s="31">
        <v>0</v>
      </c>
      <c r="M12" s="57">
        <f t="shared" si="3"/>
        <v>0</v>
      </c>
      <c r="N12" s="31">
        <v>0</v>
      </c>
      <c r="O12" s="31">
        <v>0</v>
      </c>
      <c r="P12" s="57">
        <f t="shared" si="4"/>
        <v>0</v>
      </c>
      <c r="Q12" s="31">
        <v>11</v>
      </c>
      <c r="R12" s="46">
        <v>4</v>
      </c>
      <c r="S12" s="57">
        <f t="shared" si="5"/>
        <v>36.363636363636367</v>
      </c>
      <c r="T12" s="31">
        <v>9</v>
      </c>
      <c r="U12" s="46">
        <v>5</v>
      </c>
      <c r="V12" s="57">
        <f t="shared" si="6"/>
        <v>55.555555555555557</v>
      </c>
      <c r="W12" s="31">
        <v>9</v>
      </c>
      <c r="X12" s="46">
        <v>4</v>
      </c>
      <c r="Y12" s="57">
        <f t="shared" si="7"/>
        <v>44.444444444444443</v>
      </c>
      <c r="Z12" s="31">
        <v>9</v>
      </c>
      <c r="AA12" s="46">
        <v>4</v>
      </c>
      <c r="AB12" s="57">
        <f t="shared" si="8"/>
        <v>44.444444444444443</v>
      </c>
      <c r="AC12" s="29"/>
      <c r="AD12" s="32"/>
    </row>
    <row r="13" spans="1:32" s="33" customFormat="1" ht="18" customHeight="1" x14ac:dyDescent="0.25">
      <c r="A13" s="52" t="s">
        <v>34</v>
      </c>
      <c r="B13" s="31">
        <v>13</v>
      </c>
      <c r="C13" s="31">
        <v>5</v>
      </c>
      <c r="D13" s="57">
        <f t="shared" si="0"/>
        <v>38.461538461538467</v>
      </c>
      <c r="E13" s="31">
        <v>11</v>
      </c>
      <c r="F13" s="31">
        <v>4</v>
      </c>
      <c r="G13" s="57">
        <f t="shared" si="1"/>
        <v>36.363636363636367</v>
      </c>
      <c r="H13" s="31">
        <v>2</v>
      </c>
      <c r="I13" s="31">
        <v>0</v>
      </c>
      <c r="J13" s="57">
        <f t="shared" si="2"/>
        <v>0</v>
      </c>
      <c r="K13" s="31">
        <v>0</v>
      </c>
      <c r="L13" s="31">
        <v>0</v>
      </c>
      <c r="M13" s="57">
        <f t="shared" si="3"/>
        <v>0</v>
      </c>
      <c r="N13" s="31">
        <v>0</v>
      </c>
      <c r="O13" s="31">
        <v>0</v>
      </c>
      <c r="P13" s="57">
        <f t="shared" si="4"/>
        <v>0</v>
      </c>
      <c r="Q13" s="31">
        <v>8</v>
      </c>
      <c r="R13" s="46">
        <v>2</v>
      </c>
      <c r="S13" s="57">
        <f t="shared" si="5"/>
        <v>25</v>
      </c>
      <c r="T13" s="31">
        <v>10</v>
      </c>
      <c r="U13" s="46">
        <v>5</v>
      </c>
      <c r="V13" s="57">
        <f t="shared" si="6"/>
        <v>50</v>
      </c>
      <c r="W13" s="31">
        <v>9</v>
      </c>
      <c r="X13" s="46">
        <v>4</v>
      </c>
      <c r="Y13" s="57">
        <f t="shared" si="7"/>
        <v>44.444444444444443</v>
      </c>
      <c r="Z13" s="31">
        <v>9</v>
      </c>
      <c r="AA13" s="46">
        <v>2</v>
      </c>
      <c r="AB13" s="57">
        <f t="shared" si="8"/>
        <v>22.222222222222221</v>
      </c>
      <c r="AC13" s="29"/>
      <c r="AD13" s="32"/>
    </row>
    <row r="14" spans="1:32" s="33" customFormat="1" ht="18" customHeight="1" x14ac:dyDescent="0.25">
      <c r="A14" s="52" t="s">
        <v>35</v>
      </c>
      <c r="B14" s="31">
        <v>5</v>
      </c>
      <c r="C14" s="31">
        <v>5</v>
      </c>
      <c r="D14" s="57">
        <f t="shared" si="0"/>
        <v>100</v>
      </c>
      <c r="E14" s="31">
        <v>4</v>
      </c>
      <c r="F14" s="31">
        <v>4</v>
      </c>
      <c r="G14" s="57">
        <f t="shared" si="1"/>
        <v>100</v>
      </c>
      <c r="H14" s="31">
        <v>0</v>
      </c>
      <c r="I14" s="31">
        <v>1</v>
      </c>
      <c r="J14" s="57">
        <f t="shared" si="2"/>
        <v>0</v>
      </c>
      <c r="K14" s="31">
        <v>0</v>
      </c>
      <c r="L14" s="31">
        <v>0</v>
      </c>
      <c r="M14" s="57">
        <f t="shared" si="3"/>
        <v>0</v>
      </c>
      <c r="N14" s="31">
        <v>0</v>
      </c>
      <c r="O14" s="31">
        <v>0</v>
      </c>
      <c r="P14" s="57">
        <f t="shared" si="4"/>
        <v>0</v>
      </c>
      <c r="Q14" s="31">
        <v>4</v>
      </c>
      <c r="R14" s="46">
        <v>1</v>
      </c>
      <c r="S14" s="57">
        <f t="shared" si="5"/>
        <v>25</v>
      </c>
      <c r="T14" s="31">
        <v>5</v>
      </c>
      <c r="U14" s="46">
        <v>3</v>
      </c>
      <c r="V14" s="57">
        <f t="shared" si="6"/>
        <v>60</v>
      </c>
      <c r="W14" s="31">
        <v>4</v>
      </c>
      <c r="X14" s="46">
        <v>2</v>
      </c>
      <c r="Y14" s="57">
        <f t="shared" si="7"/>
        <v>50</v>
      </c>
      <c r="Z14" s="31">
        <v>4</v>
      </c>
      <c r="AA14" s="46">
        <v>2</v>
      </c>
      <c r="AB14" s="57">
        <f t="shared" si="8"/>
        <v>50</v>
      </c>
      <c r="AC14" s="29"/>
      <c r="AD14" s="32"/>
    </row>
    <row r="15" spans="1:32" s="33" customFormat="1" ht="18" customHeight="1" x14ac:dyDescent="0.25">
      <c r="A15" s="52" t="s">
        <v>36</v>
      </c>
      <c r="B15" s="31">
        <v>3</v>
      </c>
      <c r="C15" s="31">
        <v>0</v>
      </c>
      <c r="D15" s="57">
        <f t="shared" si="0"/>
        <v>0</v>
      </c>
      <c r="E15" s="31">
        <v>3</v>
      </c>
      <c r="F15" s="31">
        <v>0</v>
      </c>
      <c r="G15" s="57">
        <f t="shared" si="1"/>
        <v>0</v>
      </c>
      <c r="H15" s="31">
        <v>0</v>
      </c>
      <c r="I15" s="31">
        <v>0</v>
      </c>
      <c r="J15" s="57">
        <f t="shared" si="2"/>
        <v>0</v>
      </c>
      <c r="K15" s="31">
        <v>1</v>
      </c>
      <c r="L15" s="31">
        <v>0</v>
      </c>
      <c r="M15" s="57">
        <f t="shared" si="3"/>
        <v>0</v>
      </c>
      <c r="N15" s="31">
        <v>0</v>
      </c>
      <c r="O15" s="31">
        <v>0</v>
      </c>
      <c r="P15" s="57">
        <f t="shared" si="4"/>
        <v>0</v>
      </c>
      <c r="Q15" s="31">
        <v>1</v>
      </c>
      <c r="R15" s="46">
        <v>0</v>
      </c>
      <c r="S15" s="57">
        <f t="shared" si="5"/>
        <v>0</v>
      </c>
      <c r="T15" s="31">
        <v>1</v>
      </c>
      <c r="U15" s="46">
        <v>0</v>
      </c>
      <c r="V15" s="57">
        <f t="shared" si="6"/>
        <v>0</v>
      </c>
      <c r="W15" s="31">
        <v>1</v>
      </c>
      <c r="X15" s="46">
        <v>0</v>
      </c>
      <c r="Y15" s="57">
        <f t="shared" si="7"/>
        <v>0</v>
      </c>
      <c r="Z15" s="31">
        <v>1</v>
      </c>
      <c r="AA15" s="46">
        <v>0</v>
      </c>
      <c r="AB15" s="57">
        <f t="shared" si="8"/>
        <v>0</v>
      </c>
      <c r="AC15" s="29"/>
      <c r="AD15" s="32"/>
    </row>
    <row r="16" spans="1:32" s="33" customFormat="1" ht="18" customHeight="1" x14ac:dyDescent="0.25">
      <c r="A16" s="52" t="s">
        <v>37</v>
      </c>
      <c r="B16" s="31">
        <v>2</v>
      </c>
      <c r="C16" s="31">
        <v>2</v>
      </c>
      <c r="D16" s="57">
        <f t="shared" si="0"/>
        <v>100</v>
      </c>
      <c r="E16" s="31">
        <v>0</v>
      </c>
      <c r="F16" s="31">
        <v>0</v>
      </c>
      <c r="G16" s="57">
        <f t="shared" si="1"/>
        <v>0</v>
      </c>
      <c r="H16" s="31">
        <v>0</v>
      </c>
      <c r="I16" s="31">
        <v>0</v>
      </c>
      <c r="J16" s="57">
        <f t="shared" si="2"/>
        <v>0</v>
      </c>
      <c r="K16" s="31">
        <v>0</v>
      </c>
      <c r="L16" s="31">
        <v>0</v>
      </c>
      <c r="M16" s="57">
        <f t="shared" si="3"/>
        <v>0</v>
      </c>
      <c r="N16" s="31">
        <v>0</v>
      </c>
      <c r="O16" s="31">
        <v>0</v>
      </c>
      <c r="P16" s="57">
        <f t="shared" si="4"/>
        <v>0</v>
      </c>
      <c r="Q16" s="31">
        <v>0</v>
      </c>
      <c r="R16" s="46">
        <v>0</v>
      </c>
      <c r="S16" s="57">
        <f t="shared" si="5"/>
        <v>0</v>
      </c>
      <c r="T16" s="31">
        <v>2</v>
      </c>
      <c r="U16" s="46">
        <v>2</v>
      </c>
      <c r="V16" s="57">
        <f t="shared" si="6"/>
        <v>100</v>
      </c>
      <c r="W16" s="31">
        <v>0</v>
      </c>
      <c r="X16" s="46">
        <v>0</v>
      </c>
      <c r="Y16" s="57">
        <f t="shared" si="7"/>
        <v>0</v>
      </c>
      <c r="Z16" s="31">
        <v>0</v>
      </c>
      <c r="AA16" s="46">
        <v>0</v>
      </c>
      <c r="AB16" s="57">
        <f t="shared" si="8"/>
        <v>0</v>
      </c>
      <c r="AC16" s="29"/>
      <c r="AD16" s="32"/>
    </row>
    <row r="17" spans="1:30" s="33" customFormat="1" ht="18" customHeight="1" x14ac:dyDescent="0.25">
      <c r="A17" s="52" t="s">
        <v>38</v>
      </c>
      <c r="B17" s="31">
        <v>4</v>
      </c>
      <c r="C17" s="31">
        <v>2</v>
      </c>
      <c r="D17" s="57">
        <f t="shared" si="0"/>
        <v>50</v>
      </c>
      <c r="E17" s="31">
        <v>4</v>
      </c>
      <c r="F17" s="31">
        <v>2</v>
      </c>
      <c r="G17" s="57">
        <f t="shared" si="1"/>
        <v>50</v>
      </c>
      <c r="H17" s="31">
        <v>1</v>
      </c>
      <c r="I17" s="31">
        <v>0</v>
      </c>
      <c r="J17" s="57">
        <f t="shared" si="2"/>
        <v>0</v>
      </c>
      <c r="K17" s="31">
        <v>0</v>
      </c>
      <c r="L17" s="31">
        <v>0</v>
      </c>
      <c r="M17" s="57">
        <f t="shared" si="3"/>
        <v>0</v>
      </c>
      <c r="N17" s="31">
        <v>0</v>
      </c>
      <c r="O17" s="31">
        <v>0</v>
      </c>
      <c r="P17" s="57">
        <f t="shared" si="4"/>
        <v>0</v>
      </c>
      <c r="Q17" s="31">
        <v>4</v>
      </c>
      <c r="R17" s="46">
        <v>0</v>
      </c>
      <c r="S17" s="57">
        <f t="shared" si="5"/>
        <v>0</v>
      </c>
      <c r="T17" s="31">
        <v>2</v>
      </c>
      <c r="U17" s="46">
        <v>1</v>
      </c>
      <c r="V17" s="57">
        <f t="shared" si="6"/>
        <v>50</v>
      </c>
      <c r="W17" s="31">
        <v>2</v>
      </c>
      <c r="X17" s="46">
        <v>1</v>
      </c>
      <c r="Y17" s="57">
        <f t="shared" si="7"/>
        <v>50</v>
      </c>
      <c r="Z17" s="31">
        <v>1</v>
      </c>
      <c r="AA17" s="46">
        <v>1</v>
      </c>
      <c r="AB17" s="57">
        <f t="shared" si="8"/>
        <v>100</v>
      </c>
      <c r="AC17" s="29"/>
      <c r="AD17" s="32"/>
    </row>
    <row r="18" spans="1:30" s="33" customFormat="1" ht="18" customHeight="1" x14ac:dyDescent="0.25">
      <c r="A18" s="52" t="s">
        <v>39</v>
      </c>
      <c r="B18" s="31">
        <v>1</v>
      </c>
      <c r="C18" s="31">
        <v>0</v>
      </c>
      <c r="D18" s="57">
        <f t="shared" si="0"/>
        <v>0</v>
      </c>
      <c r="E18" s="31">
        <v>1</v>
      </c>
      <c r="F18" s="31">
        <v>0</v>
      </c>
      <c r="G18" s="57">
        <f t="shared" si="1"/>
        <v>0</v>
      </c>
      <c r="H18" s="31">
        <v>0</v>
      </c>
      <c r="I18" s="31">
        <v>0</v>
      </c>
      <c r="J18" s="57">
        <f t="shared" si="2"/>
        <v>0</v>
      </c>
      <c r="K18" s="31">
        <v>0</v>
      </c>
      <c r="L18" s="31">
        <v>0</v>
      </c>
      <c r="M18" s="57">
        <f t="shared" si="3"/>
        <v>0</v>
      </c>
      <c r="N18" s="31">
        <v>0</v>
      </c>
      <c r="O18" s="31">
        <v>0</v>
      </c>
      <c r="P18" s="57">
        <f t="shared" si="4"/>
        <v>0</v>
      </c>
      <c r="Q18" s="31">
        <v>1</v>
      </c>
      <c r="R18" s="46">
        <v>0</v>
      </c>
      <c r="S18" s="57">
        <f t="shared" si="5"/>
        <v>0</v>
      </c>
      <c r="T18" s="31">
        <v>1</v>
      </c>
      <c r="U18" s="46">
        <v>0</v>
      </c>
      <c r="V18" s="57">
        <f t="shared" si="6"/>
        <v>0</v>
      </c>
      <c r="W18" s="31">
        <v>1</v>
      </c>
      <c r="X18" s="46">
        <v>0</v>
      </c>
      <c r="Y18" s="57">
        <f t="shared" si="7"/>
        <v>0</v>
      </c>
      <c r="Z18" s="31">
        <v>1</v>
      </c>
      <c r="AA18" s="46">
        <v>0</v>
      </c>
      <c r="AB18" s="57">
        <f t="shared" si="8"/>
        <v>0</v>
      </c>
      <c r="AC18" s="29"/>
      <c r="AD18" s="32"/>
    </row>
    <row r="19" spans="1:30" s="33" customFormat="1" ht="18" customHeight="1" x14ac:dyDescent="0.25">
      <c r="A19" s="52" t="s">
        <v>40</v>
      </c>
      <c r="B19" s="31">
        <v>6</v>
      </c>
      <c r="C19" s="31">
        <v>6</v>
      </c>
      <c r="D19" s="57">
        <f t="shared" si="0"/>
        <v>100</v>
      </c>
      <c r="E19" s="31">
        <v>6</v>
      </c>
      <c r="F19" s="31">
        <v>6</v>
      </c>
      <c r="G19" s="57">
        <f t="shared" si="1"/>
        <v>100</v>
      </c>
      <c r="H19" s="31">
        <v>1</v>
      </c>
      <c r="I19" s="31">
        <v>0</v>
      </c>
      <c r="J19" s="57">
        <f t="shared" si="2"/>
        <v>0</v>
      </c>
      <c r="K19" s="31">
        <v>0</v>
      </c>
      <c r="L19" s="31">
        <v>0</v>
      </c>
      <c r="M19" s="57">
        <f t="shared" si="3"/>
        <v>0</v>
      </c>
      <c r="N19" s="31">
        <v>0</v>
      </c>
      <c r="O19" s="31">
        <v>0</v>
      </c>
      <c r="P19" s="57">
        <f t="shared" si="4"/>
        <v>0</v>
      </c>
      <c r="Q19" s="31">
        <v>5</v>
      </c>
      <c r="R19" s="46">
        <v>5</v>
      </c>
      <c r="S19" s="57">
        <f t="shared" si="5"/>
        <v>100</v>
      </c>
      <c r="T19" s="31">
        <v>4</v>
      </c>
      <c r="U19" s="46">
        <v>5</v>
      </c>
      <c r="V19" s="57">
        <f t="shared" si="6"/>
        <v>125</v>
      </c>
      <c r="W19" s="31">
        <v>4</v>
      </c>
      <c r="X19" s="46">
        <v>5</v>
      </c>
      <c r="Y19" s="57">
        <f t="shared" si="7"/>
        <v>125</v>
      </c>
      <c r="Z19" s="31">
        <v>3</v>
      </c>
      <c r="AA19" s="46">
        <v>5</v>
      </c>
      <c r="AB19" s="57">
        <f t="shared" si="8"/>
        <v>166.66666666666669</v>
      </c>
      <c r="AC19" s="29"/>
      <c r="AD19" s="32"/>
    </row>
    <row r="20" spans="1:30" s="33" customFormat="1" ht="18" customHeight="1" x14ac:dyDescent="0.25">
      <c r="A20" s="52" t="s">
        <v>41</v>
      </c>
      <c r="B20" s="31">
        <v>11</v>
      </c>
      <c r="C20" s="31">
        <v>0</v>
      </c>
      <c r="D20" s="57">
        <f t="shared" si="0"/>
        <v>0</v>
      </c>
      <c r="E20" s="31">
        <v>10</v>
      </c>
      <c r="F20" s="31">
        <v>0</v>
      </c>
      <c r="G20" s="57">
        <f t="shared" si="1"/>
        <v>0</v>
      </c>
      <c r="H20" s="31">
        <v>1</v>
      </c>
      <c r="I20" s="31">
        <v>0</v>
      </c>
      <c r="J20" s="57">
        <f t="shared" si="2"/>
        <v>0</v>
      </c>
      <c r="K20" s="31">
        <v>0</v>
      </c>
      <c r="L20" s="31">
        <v>0</v>
      </c>
      <c r="M20" s="57">
        <f t="shared" si="3"/>
        <v>0</v>
      </c>
      <c r="N20" s="31">
        <v>0</v>
      </c>
      <c r="O20" s="31">
        <v>0</v>
      </c>
      <c r="P20" s="57">
        <f t="shared" si="4"/>
        <v>0</v>
      </c>
      <c r="Q20" s="31">
        <v>9</v>
      </c>
      <c r="R20" s="46">
        <v>0</v>
      </c>
      <c r="S20" s="57">
        <f t="shared" si="5"/>
        <v>0</v>
      </c>
      <c r="T20" s="31">
        <v>7</v>
      </c>
      <c r="U20" s="46">
        <v>0</v>
      </c>
      <c r="V20" s="57">
        <f t="shared" si="6"/>
        <v>0</v>
      </c>
      <c r="W20" s="31">
        <v>6</v>
      </c>
      <c r="X20" s="46">
        <v>0</v>
      </c>
      <c r="Y20" s="57">
        <f t="shared" si="7"/>
        <v>0</v>
      </c>
      <c r="Z20" s="31">
        <v>5</v>
      </c>
      <c r="AA20" s="46">
        <v>0</v>
      </c>
      <c r="AB20" s="57">
        <f t="shared" si="8"/>
        <v>0</v>
      </c>
      <c r="AC20" s="29"/>
      <c r="AD20" s="32"/>
    </row>
    <row r="21" spans="1:30" s="33" customFormat="1" ht="18" customHeight="1" x14ac:dyDescent="0.25">
      <c r="A21" s="52" t="s">
        <v>42</v>
      </c>
      <c r="B21" s="31">
        <v>9</v>
      </c>
      <c r="C21" s="31">
        <v>3</v>
      </c>
      <c r="D21" s="57">
        <f t="shared" si="0"/>
        <v>33.333333333333329</v>
      </c>
      <c r="E21" s="31">
        <v>9</v>
      </c>
      <c r="F21" s="31">
        <v>3</v>
      </c>
      <c r="G21" s="57">
        <f t="shared" si="1"/>
        <v>33.333333333333329</v>
      </c>
      <c r="H21" s="31">
        <v>0</v>
      </c>
      <c r="I21" s="31">
        <v>1</v>
      </c>
      <c r="J21" s="57">
        <f t="shared" si="2"/>
        <v>0</v>
      </c>
      <c r="K21" s="31">
        <v>1</v>
      </c>
      <c r="L21" s="31">
        <v>0</v>
      </c>
      <c r="M21" s="57">
        <f t="shared" si="3"/>
        <v>0</v>
      </c>
      <c r="N21" s="31">
        <v>0</v>
      </c>
      <c r="O21" s="31">
        <v>0</v>
      </c>
      <c r="P21" s="57">
        <f t="shared" si="4"/>
        <v>0</v>
      </c>
      <c r="Q21" s="31">
        <v>7</v>
      </c>
      <c r="R21" s="46">
        <v>1</v>
      </c>
      <c r="S21" s="57">
        <f t="shared" si="5"/>
        <v>14.285714285714285</v>
      </c>
      <c r="T21" s="31">
        <v>7</v>
      </c>
      <c r="U21" s="46">
        <v>2</v>
      </c>
      <c r="V21" s="57">
        <f t="shared" si="6"/>
        <v>28.571428571428569</v>
      </c>
      <c r="W21" s="31">
        <v>7</v>
      </c>
      <c r="X21" s="46">
        <v>2</v>
      </c>
      <c r="Y21" s="57">
        <f t="shared" si="7"/>
        <v>28.571428571428569</v>
      </c>
      <c r="Z21" s="31">
        <v>5</v>
      </c>
      <c r="AA21" s="46">
        <v>2</v>
      </c>
      <c r="AB21" s="57">
        <f t="shared" si="8"/>
        <v>40</v>
      </c>
      <c r="AC21" s="29"/>
      <c r="AD21" s="32"/>
    </row>
    <row r="22" spans="1:30" s="33" customFormat="1" ht="18" customHeight="1" x14ac:dyDescent="0.25">
      <c r="A22" s="52" t="s">
        <v>43</v>
      </c>
      <c r="B22" s="31">
        <v>0</v>
      </c>
      <c r="C22" s="31">
        <v>0</v>
      </c>
      <c r="D22" s="57">
        <f t="shared" si="0"/>
        <v>0</v>
      </c>
      <c r="E22" s="31">
        <v>0</v>
      </c>
      <c r="F22" s="31">
        <v>0</v>
      </c>
      <c r="G22" s="57">
        <f t="shared" si="1"/>
        <v>0</v>
      </c>
      <c r="H22" s="31">
        <v>0</v>
      </c>
      <c r="I22" s="31">
        <v>0</v>
      </c>
      <c r="J22" s="57">
        <f t="shared" si="2"/>
        <v>0</v>
      </c>
      <c r="K22" s="31">
        <v>0</v>
      </c>
      <c r="L22" s="31">
        <v>0</v>
      </c>
      <c r="M22" s="57">
        <f t="shared" si="3"/>
        <v>0</v>
      </c>
      <c r="N22" s="31">
        <v>0</v>
      </c>
      <c r="O22" s="31">
        <v>0</v>
      </c>
      <c r="P22" s="57">
        <f t="shared" si="4"/>
        <v>0</v>
      </c>
      <c r="Q22" s="31">
        <v>0</v>
      </c>
      <c r="R22" s="46">
        <v>0</v>
      </c>
      <c r="S22" s="57">
        <f t="shared" si="5"/>
        <v>0</v>
      </c>
      <c r="T22" s="31">
        <v>0</v>
      </c>
      <c r="U22" s="46">
        <v>0</v>
      </c>
      <c r="V22" s="57">
        <f t="shared" si="6"/>
        <v>0</v>
      </c>
      <c r="W22" s="31">
        <v>0</v>
      </c>
      <c r="X22" s="46">
        <v>0</v>
      </c>
      <c r="Y22" s="57">
        <f t="shared" si="7"/>
        <v>0</v>
      </c>
      <c r="Z22" s="31">
        <v>0</v>
      </c>
      <c r="AA22" s="46">
        <v>0</v>
      </c>
      <c r="AB22" s="57">
        <f t="shared" si="8"/>
        <v>0</v>
      </c>
      <c r="AC22" s="29"/>
      <c r="AD22" s="32"/>
    </row>
    <row r="23" spans="1:30" s="33" customFormat="1" ht="18" customHeight="1" x14ac:dyDescent="0.25">
      <c r="A23" s="52" t="s">
        <v>44</v>
      </c>
      <c r="B23" s="31">
        <v>0</v>
      </c>
      <c r="C23" s="31">
        <v>0</v>
      </c>
      <c r="D23" s="57">
        <f t="shared" si="0"/>
        <v>0</v>
      </c>
      <c r="E23" s="31">
        <v>0</v>
      </c>
      <c r="F23" s="31">
        <v>0</v>
      </c>
      <c r="G23" s="57">
        <f t="shared" si="1"/>
        <v>0</v>
      </c>
      <c r="H23" s="31">
        <v>0</v>
      </c>
      <c r="I23" s="31">
        <v>0</v>
      </c>
      <c r="J23" s="57">
        <f t="shared" si="2"/>
        <v>0</v>
      </c>
      <c r="K23" s="31">
        <v>0</v>
      </c>
      <c r="L23" s="31">
        <v>0</v>
      </c>
      <c r="M23" s="57">
        <f t="shared" si="3"/>
        <v>0</v>
      </c>
      <c r="N23" s="31">
        <v>0</v>
      </c>
      <c r="O23" s="31">
        <v>0</v>
      </c>
      <c r="P23" s="57">
        <f t="shared" si="4"/>
        <v>0</v>
      </c>
      <c r="Q23" s="31">
        <v>0</v>
      </c>
      <c r="R23" s="46">
        <v>0</v>
      </c>
      <c r="S23" s="57">
        <f t="shared" si="5"/>
        <v>0</v>
      </c>
      <c r="T23" s="31">
        <v>8</v>
      </c>
      <c r="U23" s="46">
        <v>8</v>
      </c>
      <c r="V23" s="57">
        <f t="shared" si="6"/>
        <v>100</v>
      </c>
      <c r="W23" s="31">
        <v>8</v>
      </c>
      <c r="X23" s="46">
        <v>8</v>
      </c>
      <c r="Y23" s="57">
        <f t="shared" si="7"/>
        <v>100</v>
      </c>
      <c r="Z23" s="31">
        <v>0</v>
      </c>
      <c r="AA23" s="46">
        <v>0</v>
      </c>
      <c r="AB23" s="57">
        <f t="shared" si="8"/>
        <v>0</v>
      </c>
      <c r="AC23" s="29"/>
      <c r="AD23" s="32"/>
    </row>
    <row r="24" spans="1:30" s="33" customFormat="1" ht="18" customHeight="1" x14ac:dyDescent="0.25">
      <c r="A24" s="52" t="s">
        <v>45</v>
      </c>
      <c r="B24" s="31">
        <v>11</v>
      </c>
      <c r="C24" s="31">
        <v>10</v>
      </c>
      <c r="D24" s="57">
        <f t="shared" si="0"/>
        <v>90.909090909090907</v>
      </c>
      <c r="E24" s="31">
        <v>10</v>
      </c>
      <c r="F24" s="31">
        <v>9</v>
      </c>
      <c r="G24" s="57">
        <f t="shared" si="1"/>
        <v>90</v>
      </c>
      <c r="H24" s="31">
        <v>4</v>
      </c>
      <c r="I24" s="31">
        <v>1</v>
      </c>
      <c r="J24" s="57">
        <f t="shared" si="2"/>
        <v>25</v>
      </c>
      <c r="K24" s="31">
        <v>0</v>
      </c>
      <c r="L24" s="31">
        <v>0</v>
      </c>
      <c r="M24" s="57">
        <f t="shared" si="3"/>
        <v>0</v>
      </c>
      <c r="N24" s="31">
        <v>0</v>
      </c>
      <c r="O24" s="31">
        <v>0</v>
      </c>
      <c r="P24" s="57">
        <f t="shared" si="4"/>
        <v>0</v>
      </c>
      <c r="Q24" s="31">
        <v>10</v>
      </c>
      <c r="R24" s="46">
        <v>5</v>
      </c>
      <c r="S24" s="57">
        <f t="shared" si="5"/>
        <v>50</v>
      </c>
      <c r="T24" s="31">
        <v>2</v>
      </c>
      <c r="U24" s="46">
        <v>2</v>
      </c>
      <c r="V24" s="57">
        <f t="shared" si="6"/>
        <v>100</v>
      </c>
      <c r="W24" s="31">
        <v>1</v>
      </c>
      <c r="X24" s="46">
        <v>1</v>
      </c>
      <c r="Y24" s="57">
        <f t="shared" si="7"/>
        <v>100</v>
      </c>
      <c r="Z24" s="31">
        <v>7</v>
      </c>
      <c r="AA24" s="46">
        <v>8</v>
      </c>
      <c r="AB24" s="57">
        <f t="shared" si="8"/>
        <v>114.28571428571428</v>
      </c>
      <c r="AC24" s="29"/>
      <c r="AD24" s="32"/>
    </row>
    <row r="25" spans="1:30" s="33" customFormat="1" ht="18" customHeight="1" x14ac:dyDescent="0.25">
      <c r="A25" s="53" t="s">
        <v>46</v>
      </c>
      <c r="B25" s="31">
        <v>4</v>
      </c>
      <c r="C25" s="31">
        <v>1</v>
      </c>
      <c r="D25" s="57">
        <f t="shared" si="0"/>
        <v>25</v>
      </c>
      <c r="E25" s="31">
        <v>4</v>
      </c>
      <c r="F25" s="31">
        <v>1</v>
      </c>
      <c r="G25" s="57">
        <f t="shared" si="1"/>
        <v>25</v>
      </c>
      <c r="H25" s="31">
        <v>2</v>
      </c>
      <c r="I25" s="31">
        <v>0</v>
      </c>
      <c r="J25" s="57">
        <f t="shared" si="2"/>
        <v>0</v>
      </c>
      <c r="K25" s="31">
        <v>0</v>
      </c>
      <c r="L25" s="31">
        <v>0</v>
      </c>
      <c r="M25" s="57">
        <f t="shared" si="3"/>
        <v>0</v>
      </c>
      <c r="N25" s="31">
        <v>0</v>
      </c>
      <c r="O25" s="31">
        <v>0</v>
      </c>
      <c r="P25" s="57">
        <f t="shared" si="4"/>
        <v>0</v>
      </c>
      <c r="Q25" s="31">
        <v>3</v>
      </c>
      <c r="R25" s="46">
        <v>1</v>
      </c>
      <c r="S25" s="57">
        <f t="shared" si="5"/>
        <v>33.333333333333329</v>
      </c>
      <c r="T25" s="31">
        <v>0</v>
      </c>
      <c r="U25" s="46">
        <v>0</v>
      </c>
      <c r="V25" s="57">
        <f t="shared" si="6"/>
        <v>0</v>
      </c>
      <c r="W25" s="31">
        <v>0</v>
      </c>
      <c r="X25" s="46">
        <v>0</v>
      </c>
      <c r="Y25" s="57">
        <f t="shared" si="7"/>
        <v>0</v>
      </c>
      <c r="Z25" s="31">
        <v>1</v>
      </c>
      <c r="AA25" s="46">
        <v>1</v>
      </c>
      <c r="AB25" s="57">
        <f t="shared" si="8"/>
        <v>100</v>
      </c>
      <c r="AC25" s="29"/>
      <c r="AD25" s="32"/>
    </row>
    <row r="26" spans="1:30" s="33" customFormat="1" ht="18" customHeight="1" x14ac:dyDescent="0.25">
      <c r="A26" s="52" t="s">
        <v>47</v>
      </c>
      <c r="B26" s="31">
        <v>172</v>
      </c>
      <c r="C26" s="31">
        <v>192</v>
      </c>
      <c r="D26" s="57">
        <f t="shared" si="0"/>
        <v>111.62790697674419</v>
      </c>
      <c r="E26" s="31">
        <v>125</v>
      </c>
      <c r="F26" s="31">
        <v>141</v>
      </c>
      <c r="G26" s="57">
        <f t="shared" si="1"/>
        <v>112.79999999999998</v>
      </c>
      <c r="H26" s="31">
        <v>11</v>
      </c>
      <c r="I26" s="31">
        <v>5</v>
      </c>
      <c r="J26" s="57">
        <f t="shared" si="2"/>
        <v>45.454545454545453</v>
      </c>
      <c r="K26" s="31">
        <v>2</v>
      </c>
      <c r="L26" s="31">
        <v>0</v>
      </c>
      <c r="M26" s="57">
        <f t="shared" si="3"/>
        <v>0</v>
      </c>
      <c r="N26" s="31">
        <v>0</v>
      </c>
      <c r="O26" s="31">
        <v>0</v>
      </c>
      <c r="P26" s="57">
        <f t="shared" si="4"/>
        <v>0</v>
      </c>
      <c r="Q26" s="31">
        <v>86</v>
      </c>
      <c r="R26" s="46">
        <v>27</v>
      </c>
      <c r="S26" s="57">
        <f t="shared" si="5"/>
        <v>31.395348837209301</v>
      </c>
      <c r="T26" s="31">
        <v>145</v>
      </c>
      <c r="U26" s="46">
        <v>166</v>
      </c>
      <c r="V26" s="57">
        <f t="shared" si="6"/>
        <v>114.48275862068967</v>
      </c>
      <c r="W26" s="31">
        <v>99</v>
      </c>
      <c r="X26" s="46">
        <v>116</v>
      </c>
      <c r="Y26" s="57">
        <f t="shared" si="7"/>
        <v>117.17171717171718</v>
      </c>
      <c r="Z26" s="31">
        <v>88</v>
      </c>
      <c r="AA26" s="46">
        <v>101</v>
      </c>
      <c r="AB26" s="57">
        <f t="shared" si="8"/>
        <v>114.77272727272727</v>
      </c>
      <c r="AC26" s="29"/>
      <c r="AD26" s="32"/>
    </row>
    <row r="27" spans="1:30" s="33" customFormat="1" ht="18" customHeight="1" x14ac:dyDescent="0.25">
      <c r="A27" s="52" t="s">
        <v>48</v>
      </c>
      <c r="B27" s="31">
        <v>50</v>
      </c>
      <c r="C27" s="31">
        <v>48</v>
      </c>
      <c r="D27" s="57">
        <f t="shared" si="0"/>
        <v>96</v>
      </c>
      <c r="E27" s="31">
        <v>21</v>
      </c>
      <c r="F27" s="31">
        <v>11</v>
      </c>
      <c r="G27" s="57">
        <f t="shared" si="1"/>
        <v>52.380952380952387</v>
      </c>
      <c r="H27" s="31">
        <v>2</v>
      </c>
      <c r="I27" s="31">
        <v>1</v>
      </c>
      <c r="J27" s="57">
        <f t="shared" si="2"/>
        <v>50</v>
      </c>
      <c r="K27" s="31">
        <v>1</v>
      </c>
      <c r="L27" s="31">
        <v>0</v>
      </c>
      <c r="M27" s="57">
        <f t="shared" si="3"/>
        <v>0</v>
      </c>
      <c r="N27" s="31">
        <v>1</v>
      </c>
      <c r="O27" s="31">
        <v>0</v>
      </c>
      <c r="P27" s="57">
        <f t="shared" si="4"/>
        <v>0</v>
      </c>
      <c r="Q27" s="31">
        <v>20</v>
      </c>
      <c r="R27" s="46">
        <v>9</v>
      </c>
      <c r="S27" s="57">
        <f t="shared" si="5"/>
        <v>45</v>
      </c>
      <c r="T27" s="31">
        <v>47</v>
      </c>
      <c r="U27" s="46">
        <v>43</v>
      </c>
      <c r="V27" s="57">
        <f t="shared" si="6"/>
        <v>91.489361702127653</v>
      </c>
      <c r="W27" s="31">
        <v>18</v>
      </c>
      <c r="X27" s="46">
        <v>6</v>
      </c>
      <c r="Y27" s="57">
        <f t="shared" si="7"/>
        <v>33.333333333333329</v>
      </c>
      <c r="Z27" s="31">
        <v>18</v>
      </c>
      <c r="AA27" s="46">
        <v>6</v>
      </c>
      <c r="AB27" s="57">
        <f t="shared" si="8"/>
        <v>33.333333333333329</v>
      </c>
      <c r="AC27" s="29"/>
      <c r="AD27" s="32"/>
    </row>
    <row r="28" spans="1:30" s="33" customFormat="1" ht="18" customHeight="1" x14ac:dyDescent="0.25">
      <c r="A28" s="54" t="s">
        <v>49</v>
      </c>
      <c r="B28" s="31">
        <v>33</v>
      </c>
      <c r="C28" s="31">
        <v>26</v>
      </c>
      <c r="D28" s="57">
        <f t="shared" si="0"/>
        <v>78.787878787878782</v>
      </c>
      <c r="E28" s="31">
        <v>27</v>
      </c>
      <c r="F28" s="31">
        <v>19</v>
      </c>
      <c r="G28" s="57">
        <f t="shared" si="1"/>
        <v>70.370370370370367</v>
      </c>
      <c r="H28" s="31">
        <v>1</v>
      </c>
      <c r="I28" s="31">
        <v>0</v>
      </c>
      <c r="J28" s="57">
        <f t="shared" si="2"/>
        <v>0</v>
      </c>
      <c r="K28" s="31">
        <v>0</v>
      </c>
      <c r="L28" s="31">
        <v>0</v>
      </c>
      <c r="M28" s="57">
        <f t="shared" si="3"/>
        <v>0</v>
      </c>
      <c r="N28" s="31">
        <v>0</v>
      </c>
      <c r="O28" s="31">
        <v>0</v>
      </c>
      <c r="P28" s="57">
        <f t="shared" si="4"/>
        <v>0</v>
      </c>
      <c r="Q28" s="31">
        <v>27</v>
      </c>
      <c r="R28" s="46">
        <v>19</v>
      </c>
      <c r="S28" s="57">
        <f t="shared" si="5"/>
        <v>70.370370370370367</v>
      </c>
      <c r="T28" s="31">
        <v>26</v>
      </c>
      <c r="U28" s="46">
        <v>23</v>
      </c>
      <c r="V28" s="57">
        <f t="shared" si="6"/>
        <v>88.461538461538453</v>
      </c>
      <c r="W28" s="31">
        <v>20</v>
      </c>
      <c r="X28" s="46">
        <v>16</v>
      </c>
      <c r="Y28" s="57">
        <f t="shared" si="7"/>
        <v>80</v>
      </c>
      <c r="Z28" s="31">
        <v>16</v>
      </c>
      <c r="AA28" s="46">
        <v>16</v>
      </c>
      <c r="AB28" s="57">
        <f t="shared" si="8"/>
        <v>100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A21" sqref="A21"/>
    </sheetView>
  </sheetViews>
  <sheetFormatPr defaultColWidth="8" defaultRowHeight="12.75" x14ac:dyDescent="0.2"/>
  <cols>
    <col min="1" max="1" width="60.85546875" style="2" customWidth="1"/>
    <col min="2" max="3" width="18.28515625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59.25" customHeight="1" x14ac:dyDescent="0.2">
      <c r="A1" s="69" t="s">
        <v>52</v>
      </c>
      <c r="B1" s="69"/>
      <c r="C1" s="69"/>
      <c r="D1" s="69"/>
      <c r="E1" s="69"/>
    </row>
    <row r="2" spans="1:11" ht="28.5" customHeight="1" x14ac:dyDescent="0.2">
      <c r="A2" s="94" t="s">
        <v>23</v>
      </c>
      <c r="B2" s="94"/>
      <c r="C2" s="94"/>
      <c r="D2" s="94"/>
      <c r="E2" s="94"/>
    </row>
    <row r="3" spans="1:11" s="3" customFormat="1" ht="23.25" customHeight="1" x14ac:dyDescent="0.25">
      <c r="A3" s="74" t="s">
        <v>0</v>
      </c>
      <c r="B3" s="70" t="s">
        <v>64</v>
      </c>
      <c r="C3" s="70" t="s">
        <v>65</v>
      </c>
      <c r="D3" s="72" t="s">
        <v>1</v>
      </c>
      <c r="E3" s="73"/>
    </row>
    <row r="4" spans="1:11" s="3" customFormat="1" ht="42" customHeight="1" x14ac:dyDescent="0.25">
      <c r="A4" s="75"/>
      <c r="B4" s="71"/>
      <c r="C4" s="71"/>
      <c r="D4" s="4" t="s">
        <v>2</v>
      </c>
      <c r="E4" s="5" t="s">
        <v>61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54</v>
      </c>
      <c r="B6" s="58">
        <f>'8'!B7</f>
        <v>140</v>
      </c>
      <c r="C6" s="58">
        <f>'8'!C7</f>
        <v>162</v>
      </c>
      <c r="D6" s="55">
        <f>IF(B6=0,0,C6/B6)*100</f>
        <v>115.71428571428572</v>
      </c>
      <c r="E6" s="49">
        <f>C6-B6</f>
        <v>22</v>
      </c>
      <c r="K6" s="11"/>
    </row>
    <row r="7" spans="1:11" s="3" customFormat="1" ht="31.5" customHeight="1" x14ac:dyDescent="0.25">
      <c r="A7" s="9" t="s">
        <v>55</v>
      </c>
      <c r="B7" s="58">
        <f>'8'!E7</f>
        <v>66</v>
      </c>
      <c r="C7" s="58">
        <f>'8'!F7</f>
        <v>89</v>
      </c>
      <c r="D7" s="55">
        <f t="shared" ref="D7:D11" si="0">IF(B7=0,0,C7/B7)*100</f>
        <v>134.84848484848484</v>
      </c>
      <c r="E7" s="49">
        <f t="shared" ref="E7:E11" si="1">C7-B7</f>
        <v>23</v>
      </c>
      <c r="K7" s="11"/>
    </row>
    <row r="8" spans="1:11" s="3" customFormat="1" ht="54.75" customHeight="1" x14ac:dyDescent="0.25">
      <c r="A8" s="12" t="s">
        <v>56</v>
      </c>
      <c r="B8" s="58">
        <f>'8'!H7</f>
        <v>8</v>
      </c>
      <c r="C8" s="58">
        <f>'8'!I7</f>
        <v>9</v>
      </c>
      <c r="D8" s="55">
        <f t="shared" si="0"/>
        <v>112.5</v>
      </c>
      <c r="E8" s="49">
        <f t="shared" si="1"/>
        <v>1</v>
      </c>
      <c r="K8" s="11"/>
    </row>
    <row r="9" spans="1:11" s="3" customFormat="1" ht="35.25" customHeight="1" x14ac:dyDescent="0.25">
      <c r="A9" s="13" t="s">
        <v>57</v>
      </c>
      <c r="B9" s="58">
        <f>'8'!K7</f>
        <v>3</v>
      </c>
      <c r="C9" s="58">
        <f>'8'!L7</f>
        <v>1</v>
      </c>
      <c r="D9" s="55">
        <f t="shared" si="0"/>
        <v>33.333333333333329</v>
      </c>
      <c r="E9" s="49">
        <f t="shared" si="1"/>
        <v>-2</v>
      </c>
      <c r="K9" s="11"/>
    </row>
    <row r="10" spans="1:11" s="3" customFormat="1" ht="45.75" customHeight="1" x14ac:dyDescent="0.25">
      <c r="A10" s="13" t="s">
        <v>20</v>
      </c>
      <c r="B10" s="58">
        <f>'8'!N7</f>
        <v>4</v>
      </c>
      <c r="C10" s="58">
        <f>'8'!O7</f>
        <v>0</v>
      </c>
      <c r="D10" s="55">
        <f t="shared" si="0"/>
        <v>0</v>
      </c>
      <c r="E10" s="49">
        <f t="shared" si="1"/>
        <v>-4</v>
      </c>
      <c r="K10" s="11"/>
    </row>
    <row r="11" spans="1:11" s="3" customFormat="1" ht="55.5" customHeight="1" x14ac:dyDescent="0.25">
      <c r="A11" s="13" t="s">
        <v>58</v>
      </c>
      <c r="B11" s="58">
        <f>'8'!Q7</f>
        <v>51</v>
      </c>
      <c r="C11" s="58">
        <f>'8'!R7</f>
        <v>44</v>
      </c>
      <c r="D11" s="55">
        <f t="shared" si="0"/>
        <v>86.274509803921575</v>
      </c>
      <c r="E11" s="49">
        <f t="shared" si="1"/>
        <v>-7</v>
      </c>
      <c r="K11" s="11"/>
    </row>
    <row r="12" spans="1:11" s="3" customFormat="1" ht="12.75" customHeight="1" x14ac:dyDescent="0.25">
      <c r="A12" s="76" t="s">
        <v>4</v>
      </c>
      <c r="B12" s="77"/>
      <c r="C12" s="77"/>
      <c r="D12" s="77"/>
      <c r="E12" s="77"/>
      <c r="K12" s="11"/>
    </row>
    <row r="13" spans="1:11" s="3" customFormat="1" ht="15" customHeight="1" x14ac:dyDescent="0.25">
      <c r="A13" s="78"/>
      <c r="B13" s="79"/>
      <c r="C13" s="79"/>
      <c r="D13" s="79"/>
      <c r="E13" s="79"/>
      <c r="K13" s="11"/>
    </row>
    <row r="14" spans="1:11" s="3" customFormat="1" ht="20.25" customHeight="1" x14ac:dyDescent="0.25">
      <c r="A14" s="74" t="s">
        <v>0</v>
      </c>
      <c r="B14" s="80" t="s">
        <v>66</v>
      </c>
      <c r="C14" s="80" t="s">
        <v>67</v>
      </c>
      <c r="D14" s="72" t="s">
        <v>1</v>
      </c>
      <c r="E14" s="73"/>
      <c r="K14" s="11"/>
    </row>
    <row r="15" spans="1:11" ht="35.25" customHeight="1" x14ac:dyDescent="0.2">
      <c r="A15" s="75"/>
      <c r="B15" s="80"/>
      <c r="C15" s="80"/>
      <c r="D15" s="4" t="s">
        <v>2</v>
      </c>
      <c r="E15" s="5" t="s">
        <v>61</v>
      </c>
      <c r="K15" s="11"/>
    </row>
    <row r="16" spans="1:11" ht="24" customHeight="1" x14ac:dyDescent="0.2">
      <c r="A16" s="9" t="s">
        <v>54</v>
      </c>
      <c r="B16" s="59">
        <f>'8'!T7</f>
        <v>123</v>
      </c>
      <c r="C16" s="59">
        <f>'8'!U7</f>
        <v>140</v>
      </c>
      <c r="D16" s="48">
        <f t="shared" ref="D16:D18" si="2">C16/B16%</f>
        <v>113.82113821138212</v>
      </c>
      <c r="E16" s="49">
        <f t="shared" ref="E16:E18" si="3">C16-B16</f>
        <v>17</v>
      </c>
      <c r="K16" s="11"/>
    </row>
    <row r="17" spans="1:11" ht="25.5" customHeight="1" x14ac:dyDescent="0.2">
      <c r="A17" s="1" t="s">
        <v>55</v>
      </c>
      <c r="B17" s="59">
        <f>'8'!W7</f>
        <v>52</v>
      </c>
      <c r="C17" s="59">
        <f>'8'!X7</f>
        <v>73</v>
      </c>
      <c r="D17" s="48">
        <f t="shared" si="2"/>
        <v>140.38461538461539</v>
      </c>
      <c r="E17" s="49">
        <f t="shared" si="3"/>
        <v>21</v>
      </c>
      <c r="K17" s="11"/>
    </row>
    <row r="18" spans="1:11" ht="33.75" customHeight="1" x14ac:dyDescent="0.2">
      <c r="A18" s="1" t="s">
        <v>59</v>
      </c>
      <c r="B18" s="59">
        <f>'8'!Z7</f>
        <v>44</v>
      </c>
      <c r="C18" s="59">
        <f>'8'!AA7</f>
        <v>51</v>
      </c>
      <c r="D18" s="48">
        <f t="shared" si="2"/>
        <v>115.90909090909091</v>
      </c>
      <c r="E18" s="49">
        <f t="shared" si="3"/>
        <v>7</v>
      </c>
      <c r="K18" s="11"/>
    </row>
  </sheetData>
  <mergeCells count="11">
    <mergeCell ref="A14:A15"/>
    <mergeCell ref="B14:B15"/>
    <mergeCell ref="C14:C15"/>
    <mergeCell ref="D14:E14"/>
    <mergeCell ref="A2:E2"/>
    <mergeCell ref="A12:E13"/>
    <mergeCell ref="A1:E1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4"/>
  <sheetViews>
    <sheetView view="pageBreakPreview" zoomScale="87" zoomScaleNormal="75" zoomScaleSheetLayoutView="87" workbookViewId="0">
      <pane xSplit="1" ySplit="6" topLeftCell="L7" activePane="bottomRight" state="frozen"/>
      <selection activeCell="D8" sqref="D8"/>
      <selection pane="topRight" activeCell="D8" sqref="D8"/>
      <selection pane="bottomLeft" activeCell="D8" sqref="D8"/>
      <selection pane="bottomRight" activeCell="A7" sqref="A7:XFD7"/>
    </sheetView>
  </sheetViews>
  <sheetFormatPr defaultRowHeight="14.25" x14ac:dyDescent="0.2"/>
  <cols>
    <col min="1" max="1" width="29.140625" style="37" customWidth="1"/>
    <col min="2" max="2" width="9.42578125" style="37" customWidth="1"/>
    <col min="3" max="4" width="8.28515625" style="37" customWidth="1"/>
    <col min="5" max="5" width="8.7109375" style="37" customWidth="1"/>
    <col min="6" max="6" width="8.85546875" style="37" customWidth="1"/>
    <col min="7" max="7" width="7.42578125" style="37" customWidth="1"/>
    <col min="8" max="8" width="8.140625" style="37" customWidth="1"/>
    <col min="9" max="9" width="8.5703125" style="37" customWidth="1"/>
    <col min="10" max="10" width="7.42578125" style="37" customWidth="1"/>
    <col min="11" max="11" width="7.5703125" style="37" customWidth="1"/>
    <col min="12" max="12" width="8.140625" style="37" customWidth="1"/>
    <col min="13" max="13" width="9" style="37" customWidth="1"/>
    <col min="14" max="14" width="8.5703125" style="37" customWidth="1"/>
    <col min="15" max="15" width="7.140625" style="37" customWidth="1"/>
    <col min="16" max="16" width="8.140625" style="37" customWidth="1"/>
    <col min="17" max="17" width="7.5703125" style="37" customWidth="1"/>
    <col min="18" max="18" width="8" style="37" customWidth="1"/>
    <col min="19" max="20" width="8.140625" style="37" customWidth="1"/>
    <col min="21" max="21" width="7.85546875" style="37" customWidth="1"/>
    <col min="22" max="22" width="8.140625" style="37" customWidth="1"/>
    <col min="23" max="23" width="8.28515625" style="37" customWidth="1"/>
    <col min="24" max="24" width="7.28515625" style="37" customWidth="1"/>
    <col min="25" max="25" width="8.28515625" style="37" customWidth="1"/>
    <col min="26" max="26" width="8" style="37" customWidth="1"/>
    <col min="27" max="27" width="7.85546875" style="37" customWidth="1"/>
    <col min="28" max="16384" width="9.140625" style="37"/>
  </cols>
  <sheetData>
    <row r="1" spans="1:32" s="22" customFormat="1" ht="63" customHeight="1" x14ac:dyDescent="0.35">
      <c r="B1" s="95" t="s">
        <v>70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21"/>
      <c r="O1" s="21"/>
      <c r="P1" s="21"/>
      <c r="Q1" s="21"/>
      <c r="R1" s="21"/>
      <c r="S1" s="21"/>
      <c r="T1" s="21"/>
      <c r="U1" s="21"/>
      <c r="V1" s="21"/>
      <c r="W1" s="21"/>
      <c r="X1" s="87"/>
      <c r="Y1" s="87"/>
      <c r="Z1" s="41"/>
      <c r="AB1" s="47" t="s">
        <v>14</v>
      </c>
    </row>
    <row r="2" spans="1:32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5" t="s">
        <v>7</v>
      </c>
      <c r="N2" s="45"/>
      <c r="O2" s="23"/>
      <c r="P2" s="23"/>
      <c r="Q2" s="24"/>
      <c r="R2" s="24"/>
      <c r="S2" s="24"/>
      <c r="T2" s="24"/>
      <c r="U2" s="24"/>
      <c r="V2" s="24"/>
      <c r="X2" s="82"/>
      <c r="Y2" s="82"/>
      <c r="Z2" s="91" t="s">
        <v>7</v>
      </c>
      <c r="AA2" s="91"/>
    </row>
    <row r="3" spans="1:32" s="26" customFormat="1" ht="67.5" customHeight="1" x14ac:dyDescent="0.25">
      <c r="A3" s="83"/>
      <c r="B3" s="84" t="s">
        <v>21</v>
      </c>
      <c r="C3" s="84"/>
      <c r="D3" s="84"/>
      <c r="E3" s="84" t="s">
        <v>22</v>
      </c>
      <c r="F3" s="84"/>
      <c r="G3" s="84"/>
      <c r="H3" s="84" t="s">
        <v>62</v>
      </c>
      <c r="I3" s="84"/>
      <c r="J3" s="84"/>
      <c r="K3" s="84" t="s">
        <v>9</v>
      </c>
      <c r="L3" s="84"/>
      <c r="M3" s="84"/>
      <c r="N3" s="84" t="s">
        <v>10</v>
      </c>
      <c r="O3" s="84"/>
      <c r="P3" s="84"/>
      <c r="Q3" s="88" t="s">
        <v>8</v>
      </c>
      <c r="R3" s="89"/>
      <c r="S3" s="90"/>
      <c r="T3" s="84" t="s">
        <v>16</v>
      </c>
      <c r="U3" s="84"/>
      <c r="V3" s="84"/>
      <c r="W3" s="84" t="s">
        <v>11</v>
      </c>
      <c r="X3" s="84"/>
      <c r="Y3" s="84"/>
      <c r="Z3" s="84" t="s">
        <v>12</v>
      </c>
      <c r="AA3" s="84"/>
      <c r="AB3" s="84"/>
    </row>
    <row r="4" spans="1:32" s="27" customFormat="1" ht="19.5" customHeight="1" x14ac:dyDescent="0.25">
      <c r="A4" s="83"/>
      <c r="B4" s="85" t="s">
        <v>15</v>
      </c>
      <c r="C4" s="85" t="s">
        <v>27</v>
      </c>
      <c r="D4" s="86" t="s">
        <v>2</v>
      </c>
      <c r="E4" s="85" t="s">
        <v>15</v>
      </c>
      <c r="F4" s="85" t="s">
        <v>27</v>
      </c>
      <c r="G4" s="86" t="s">
        <v>2</v>
      </c>
      <c r="H4" s="85" t="s">
        <v>15</v>
      </c>
      <c r="I4" s="85" t="s">
        <v>27</v>
      </c>
      <c r="J4" s="86" t="s">
        <v>2</v>
      </c>
      <c r="K4" s="85" t="s">
        <v>15</v>
      </c>
      <c r="L4" s="85" t="s">
        <v>27</v>
      </c>
      <c r="M4" s="86" t="s">
        <v>2</v>
      </c>
      <c r="N4" s="85" t="s">
        <v>15</v>
      </c>
      <c r="O4" s="85" t="s">
        <v>27</v>
      </c>
      <c r="P4" s="86" t="s">
        <v>2</v>
      </c>
      <c r="Q4" s="85" t="s">
        <v>15</v>
      </c>
      <c r="R4" s="85" t="s">
        <v>27</v>
      </c>
      <c r="S4" s="86" t="s">
        <v>2</v>
      </c>
      <c r="T4" s="85" t="s">
        <v>15</v>
      </c>
      <c r="U4" s="85" t="s">
        <v>27</v>
      </c>
      <c r="V4" s="86" t="s">
        <v>2</v>
      </c>
      <c r="W4" s="85" t="s">
        <v>15</v>
      </c>
      <c r="X4" s="85" t="s">
        <v>27</v>
      </c>
      <c r="Y4" s="86" t="s">
        <v>2</v>
      </c>
      <c r="Z4" s="85" t="s">
        <v>15</v>
      </c>
      <c r="AA4" s="85" t="s">
        <v>27</v>
      </c>
      <c r="AB4" s="86" t="s">
        <v>2</v>
      </c>
    </row>
    <row r="5" spans="1:32" s="27" customFormat="1" ht="6" customHeight="1" x14ac:dyDescent="0.25">
      <c r="A5" s="83"/>
      <c r="B5" s="85"/>
      <c r="C5" s="85"/>
      <c r="D5" s="86"/>
      <c r="E5" s="85"/>
      <c r="F5" s="85"/>
      <c r="G5" s="86"/>
      <c r="H5" s="85"/>
      <c r="I5" s="85"/>
      <c r="J5" s="86"/>
      <c r="K5" s="85"/>
      <c r="L5" s="85"/>
      <c r="M5" s="86"/>
      <c r="N5" s="85"/>
      <c r="O5" s="85"/>
      <c r="P5" s="86"/>
      <c r="Q5" s="85"/>
      <c r="R5" s="85"/>
      <c r="S5" s="86"/>
      <c r="T5" s="85"/>
      <c r="U5" s="85"/>
      <c r="V5" s="86"/>
      <c r="W5" s="85"/>
      <c r="X5" s="85"/>
      <c r="Y5" s="86"/>
      <c r="Z5" s="85"/>
      <c r="AA5" s="85"/>
      <c r="AB5" s="86"/>
    </row>
    <row r="6" spans="1:32" s="44" customFormat="1" ht="11.25" customHeight="1" x14ac:dyDescent="0.2">
      <c r="A6" s="42" t="s">
        <v>3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3">
        <v>17</v>
      </c>
      <c r="S6" s="43">
        <v>18</v>
      </c>
      <c r="T6" s="43">
        <v>19</v>
      </c>
      <c r="U6" s="43">
        <v>20</v>
      </c>
      <c r="V6" s="43">
        <v>21</v>
      </c>
      <c r="W6" s="43">
        <v>22</v>
      </c>
      <c r="X6" s="43">
        <v>23</v>
      </c>
      <c r="Y6" s="43">
        <v>24</v>
      </c>
      <c r="Z6" s="43">
        <v>25</v>
      </c>
      <c r="AA6" s="43">
        <v>26</v>
      </c>
      <c r="AB6" s="43">
        <v>27</v>
      </c>
    </row>
    <row r="7" spans="1:32" s="30" customFormat="1" ht="18" customHeight="1" x14ac:dyDescent="0.25">
      <c r="A7" s="50" t="s">
        <v>28</v>
      </c>
      <c r="B7" s="28">
        <f>SUM(B8:B28)</f>
        <v>140</v>
      </c>
      <c r="C7" s="28">
        <f>SUM(C8:C28)</f>
        <v>162</v>
      </c>
      <c r="D7" s="56">
        <f>IF(B7=0,0,C7/B7)*100</f>
        <v>115.71428571428572</v>
      </c>
      <c r="E7" s="28">
        <f>SUM(E8:E28)</f>
        <v>66</v>
      </c>
      <c r="F7" s="28">
        <f>SUM(F8:F28)</f>
        <v>89</v>
      </c>
      <c r="G7" s="56">
        <f>IF(E7=0,0,F7/E7)*100</f>
        <v>134.84848484848484</v>
      </c>
      <c r="H7" s="28">
        <f>SUM(H8:H28)</f>
        <v>8</v>
      </c>
      <c r="I7" s="28">
        <f>SUM(I8:I28)</f>
        <v>9</v>
      </c>
      <c r="J7" s="56">
        <f>IF(H7=0,0,I7/H7)*100</f>
        <v>112.5</v>
      </c>
      <c r="K7" s="28">
        <f>SUM(K8:K28)</f>
        <v>3</v>
      </c>
      <c r="L7" s="28">
        <f>SUM(L8:L28)</f>
        <v>1</v>
      </c>
      <c r="M7" s="56">
        <f>IF(K7=0,0,L7/K7)*100</f>
        <v>33.333333333333329</v>
      </c>
      <c r="N7" s="28">
        <f>SUM(N8:N28)</f>
        <v>4</v>
      </c>
      <c r="O7" s="28">
        <f>SUM(O8:O28)</f>
        <v>0</v>
      </c>
      <c r="P7" s="56">
        <f>IF(N7=0,0,O7/N7)*100</f>
        <v>0</v>
      </c>
      <c r="Q7" s="28">
        <f>SUM(Q8:Q28)</f>
        <v>51</v>
      </c>
      <c r="R7" s="28">
        <f>SUM(R8:R28)</f>
        <v>44</v>
      </c>
      <c r="S7" s="56">
        <f>IF(Q7=0,0,R7/Q7)*100</f>
        <v>86.274509803921575</v>
      </c>
      <c r="T7" s="28">
        <f>SUM(T8:T28)</f>
        <v>123</v>
      </c>
      <c r="U7" s="28">
        <f>SUM(U8:U28)</f>
        <v>140</v>
      </c>
      <c r="V7" s="56">
        <f>IF(T7=0,0,U7/T7)*100</f>
        <v>113.82113821138211</v>
      </c>
      <c r="W7" s="28">
        <f>SUM(W8:W28)</f>
        <v>52</v>
      </c>
      <c r="X7" s="28">
        <f>SUM(X8:X28)</f>
        <v>73</v>
      </c>
      <c r="Y7" s="56">
        <f>IF(W7=0,0,X7/W7)*100</f>
        <v>140.38461538461539</v>
      </c>
      <c r="Z7" s="28">
        <f>SUM(Z8:Z28)</f>
        <v>44</v>
      </c>
      <c r="AA7" s="28">
        <f>SUM(AA8:AA28)</f>
        <v>51</v>
      </c>
      <c r="AB7" s="56">
        <f>IF(Z7=0,0,AA7/Z7)*100</f>
        <v>115.90909090909092</v>
      </c>
      <c r="AC7" s="29"/>
      <c r="AF7" s="33"/>
    </row>
    <row r="8" spans="1:32" s="33" customFormat="1" ht="18" customHeight="1" x14ac:dyDescent="0.25">
      <c r="A8" s="51" t="s">
        <v>29</v>
      </c>
      <c r="B8" s="60">
        <v>0</v>
      </c>
      <c r="C8" s="31">
        <v>4</v>
      </c>
      <c r="D8" s="57">
        <f t="shared" ref="D8:D28" si="0">IF(B8=0,0,C8/B8)*100</f>
        <v>0</v>
      </c>
      <c r="E8" s="60">
        <v>0</v>
      </c>
      <c r="F8" s="31">
        <v>4</v>
      </c>
      <c r="G8" s="57">
        <f t="shared" ref="G8:G28" si="1">IF(E8=0,0,F8/E8)*100</f>
        <v>0</v>
      </c>
      <c r="H8" s="60">
        <v>0</v>
      </c>
      <c r="I8" s="31">
        <v>0</v>
      </c>
      <c r="J8" s="57">
        <f t="shared" ref="J8:J28" si="2">IF(H8=0,0,I8/H8)*100</f>
        <v>0</v>
      </c>
      <c r="K8" s="60">
        <v>0</v>
      </c>
      <c r="L8" s="31">
        <v>0</v>
      </c>
      <c r="M8" s="57">
        <f t="shared" ref="M8:M28" si="3">IF(K8=0,0,L8/K8)*100</f>
        <v>0</v>
      </c>
      <c r="N8" s="60">
        <v>0</v>
      </c>
      <c r="O8" s="31">
        <v>0</v>
      </c>
      <c r="P8" s="57">
        <f t="shared" ref="P8:P28" si="4">IF(N8=0,0,O8/N8)*100</f>
        <v>0</v>
      </c>
      <c r="Q8" s="31">
        <v>0</v>
      </c>
      <c r="R8" s="46">
        <v>2</v>
      </c>
      <c r="S8" s="57">
        <f t="shared" ref="S8:S28" si="5">IF(Q8=0,0,R8/Q8)*100</f>
        <v>0</v>
      </c>
      <c r="T8" s="31">
        <v>0</v>
      </c>
      <c r="U8" s="46">
        <v>3</v>
      </c>
      <c r="V8" s="57">
        <f t="shared" ref="V8:V28" si="6">IF(T8=0,0,U8/T8)*100</f>
        <v>0</v>
      </c>
      <c r="W8" s="31">
        <v>0</v>
      </c>
      <c r="X8" s="46">
        <v>3</v>
      </c>
      <c r="Y8" s="57">
        <f t="shared" ref="Y8:Y28" si="7">IF(W8=0,0,X8/W8)*100</f>
        <v>0</v>
      </c>
      <c r="Z8" s="31">
        <v>0</v>
      </c>
      <c r="AA8" s="46">
        <v>3</v>
      </c>
      <c r="AB8" s="57">
        <f t="shared" ref="AB8:AB28" si="8">IF(Z8=0,0,AA8/Z8)*100</f>
        <v>0</v>
      </c>
      <c r="AC8" s="29"/>
      <c r="AD8" s="32"/>
    </row>
    <row r="9" spans="1:32" s="34" customFormat="1" ht="18" customHeight="1" x14ac:dyDescent="0.25">
      <c r="A9" s="52" t="s">
        <v>30</v>
      </c>
      <c r="B9" s="60">
        <v>6</v>
      </c>
      <c r="C9" s="31">
        <v>3</v>
      </c>
      <c r="D9" s="57">
        <f t="shared" si="0"/>
        <v>50</v>
      </c>
      <c r="E9" s="60">
        <v>4</v>
      </c>
      <c r="F9" s="31">
        <v>1</v>
      </c>
      <c r="G9" s="57">
        <f t="shared" si="1"/>
        <v>25</v>
      </c>
      <c r="H9" s="60">
        <v>0</v>
      </c>
      <c r="I9" s="31">
        <v>0</v>
      </c>
      <c r="J9" s="57">
        <f t="shared" si="2"/>
        <v>0</v>
      </c>
      <c r="K9" s="60">
        <v>0</v>
      </c>
      <c r="L9" s="31">
        <v>0</v>
      </c>
      <c r="M9" s="57">
        <f t="shared" si="3"/>
        <v>0</v>
      </c>
      <c r="N9" s="60">
        <v>0</v>
      </c>
      <c r="O9" s="31">
        <v>0</v>
      </c>
      <c r="P9" s="57">
        <f t="shared" si="4"/>
        <v>0</v>
      </c>
      <c r="Q9" s="31">
        <v>3</v>
      </c>
      <c r="R9" s="46">
        <v>0</v>
      </c>
      <c r="S9" s="57">
        <f t="shared" si="5"/>
        <v>0</v>
      </c>
      <c r="T9" s="31">
        <v>5</v>
      </c>
      <c r="U9" s="46">
        <v>3</v>
      </c>
      <c r="V9" s="57">
        <f t="shared" si="6"/>
        <v>60</v>
      </c>
      <c r="W9" s="31">
        <v>3</v>
      </c>
      <c r="X9" s="46">
        <v>1</v>
      </c>
      <c r="Y9" s="57">
        <f t="shared" si="7"/>
        <v>33.333333333333329</v>
      </c>
      <c r="Z9" s="31">
        <v>3</v>
      </c>
      <c r="AA9" s="46">
        <v>1</v>
      </c>
      <c r="AB9" s="57">
        <f t="shared" si="8"/>
        <v>33.333333333333329</v>
      </c>
      <c r="AC9" s="29"/>
      <c r="AD9" s="32"/>
    </row>
    <row r="10" spans="1:32" s="33" customFormat="1" ht="18" customHeight="1" x14ac:dyDescent="0.25">
      <c r="A10" s="52" t="s">
        <v>31</v>
      </c>
      <c r="B10" s="60">
        <v>2</v>
      </c>
      <c r="C10" s="31">
        <v>3</v>
      </c>
      <c r="D10" s="57">
        <f t="shared" si="0"/>
        <v>150</v>
      </c>
      <c r="E10" s="60">
        <v>1</v>
      </c>
      <c r="F10" s="31">
        <v>2</v>
      </c>
      <c r="G10" s="57">
        <f t="shared" si="1"/>
        <v>200</v>
      </c>
      <c r="H10" s="60">
        <v>0</v>
      </c>
      <c r="I10" s="31">
        <v>0</v>
      </c>
      <c r="J10" s="57">
        <f t="shared" si="2"/>
        <v>0</v>
      </c>
      <c r="K10" s="60">
        <v>0</v>
      </c>
      <c r="L10" s="31">
        <v>0</v>
      </c>
      <c r="M10" s="57">
        <f t="shared" si="3"/>
        <v>0</v>
      </c>
      <c r="N10" s="60">
        <v>0</v>
      </c>
      <c r="O10" s="31">
        <v>0</v>
      </c>
      <c r="P10" s="57">
        <f t="shared" si="4"/>
        <v>0</v>
      </c>
      <c r="Q10" s="31">
        <v>1</v>
      </c>
      <c r="R10" s="46">
        <v>2</v>
      </c>
      <c r="S10" s="57">
        <f t="shared" si="5"/>
        <v>200</v>
      </c>
      <c r="T10" s="31">
        <v>2</v>
      </c>
      <c r="U10" s="46">
        <v>3</v>
      </c>
      <c r="V10" s="57">
        <f t="shared" si="6"/>
        <v>150</v>
      </c>
      <c r="W10" s="31">
        <v>1</v>
      </c>
      <c r="X10" s="46">
        <v>2</v>
      </c>
      <c r="Y10" s="57">
        <f t="shared" si="7"/>
        <v>200</v>
      </c>
      <c r="Z10" s="31">
        <v>1</v>
      </c>
      <c r="AA10" s="46">
        <v>2</v>
      </c>
      <c r="AB10" s="57">
        <f t="shared" si="8"/>
        <v>200</v>
      </c>
      <c r="AC10" s="29"/>
      <c r="AD10" s="32"/>
    </row>
    <row r="11" spans="1:32" s="33" customFormat="1" ht="18" customHeight="1" x14ac:dyDescent="0.25">
      <c r="A11" s="52" t="s">
        <v>32</v>
      </c>
      <c r="B11" s="60">
        <v>5</v>
      </c>
      <c r="C11" s="31">
        <v>3</v>
      </c>
      <c r="D11" s="57">
        <f t="shared" si="0"/>
        <v>60</v>
      </c>
      <c r="E11" s="60">
        <v>4</v>
      </c>
      <c r="F11" s="31">
        <v>2</v>
      </c>
      <c r="G11" s="57">
        <f t="shared" si="1"/>
        <v>50</v>
      </c>
      <c r="H11" s="60">
        <v>1</v>
      </c>
      <c r="I11" s="31">
        <v>0</v>
      </c>
      <c r="J11" s="57">
        <f t="shared" si="2"/>
        <v>0</v>
      </c>
      <c r="K11" s="60">
        <v>0</v>
      </c>
      <c r="L11" s="31">
        <v>0</v>
      </c>
      <c r="M11" s="57">
        <f t="shared" si="3"/>
        <v>0</v>
      </c>
      <c r="N11" s="60">
        <v>0</v>
      </c>
      <c r="O11" s="31">
        <v>0</v>
      </c>
      <c r="P11" s="57">
        <f t="shared" si="4"/>
        <v>0</v>
      </c>
      <c r="Q11" s="31">
        <v>4</v>
      </c>
      <c r="R11" s="46">
        <v>1</v>
      </c>
      <c r="S11" s="57">
        <f t="shared" si="5"/>
        <v>25</v>
      </c>
      <c r="T11" s="31">
        <v>4</v>
      </c>
      <c r="U11" s="46">
        <v>2</v>
      </c>
      <c r="V11" s="57">
        <f t="shared" si="6"/>
        <v>50</v>
      </c>
      <c r="W11" s="31">
        <v>3</v>
      </c>
      <c r="X11" s="46">
        <v>1</v>
      </c>
      <c r="Y11" s="57">
        <f t="shared" si="7"/>
        <v>33.333333333333329</v>
      </c>
      <c r="Z11" s="31">
        <v>3</v>
      </c>
      <c r="AA11" s="46">
        <v>0</v>
      </c>
      <c r="AB11" s="57">
        <f t="shared" si="8"/>
        <v>0</v>
      </c>
      <c r="AC11" s="29"/>
      <c r="AD11" s="32"/>
    </row>
    <row r="12" spans="1:32" s="33" customFormat="1" ht="18" customHeight="1" x14ac:dyDescent="0.25">
      <c r="A12" s="52" t="s">
        <v>33</v>
      </c>
      <c r="B12" s="60">
        <v>3</v>
      </c>
      <c r="C12" s="31">
        <v>5</v>
      </c>
      <c r="D12" s="57">
        <f t="shared" si="0"/>
        <v>166.66666666666669</v>
      </c>
      <c r="E12" s="60">
        <v>2</v>
      </c>
      <c r="F12" s="31">
        <v>4</v>
      </c>
      <c r="G12" s="57">
        <f t="shared" si="1"/>
        <v>200</v>
      </c>
      <c r="H12" s="60">
        <v>0</v>
      </c>
      <c r="I12" s="31">
        <v>0</v>
      </c>
      <c r="J12" s="57">
        <f t="shared" si="2"/>
        <v>0</v>
      </c>
      <c r="K12" s="60">
        <v>0</v>
      </c>
      <c r="L12" s="31">
        <v>0</v>
      </c>
      <c r="M12" s="57">
        <f t="shared" si="3"/>
        <v>0</v>
      </c>
      <c r="N12" s="60">
        <v>1</v>
      </c>
      <c r="O12" s="31">
        <v>0</v>
      </c>
      <c r="P12" s="57">
        <f t="shared" si="4"/>
        <v>0</v>
      </c>
      <c r="Q12" s="31">
        <v>2</v>
      </c>
      <c r="R12" s="46">
        <v>4</v>
      </c>
      <c r="S12" s="57">
        <f t="shared" si="5"/>
        <v>200</v>
      </c>
      <c r="T12" s="31">
        <v>3</v>
      </c>
      <c r="U12" s="46">
        <v>4</v>
      </c>
      <c r="V12" s="57">
        <f t="shared" si="6"/>
        <v>133.33333333333331</v>
      </c>
      <c r="W12" s="31">
        <v>2</v>
      </c>
      <c r="X12" s="46">
        <v>4</v>
      </c>
      <c r="Y12" s="57">
        <f t="shared" si="7"/>
        <v>200</v>
      </c>
      <c r="Z12" s="31">
        <v>2</v>
      </c>
      <c r="AA12" s="46">
        <v>3</v>
      </c>
      <c r="AB12" s="57">
        <f t="shared" si="8"/>
        <v>150</v>
      </c>
      <c r="AC12" s="29"/>
      <c r="AD12" s="32"/>
    </row>
    <row r="13" spans="1:32" s="33" customFormat="1" ht="18" customHeight="1" x14ac:dyDescent="0.25">
      <c r="A13" s="52" t="s">
        <v>34</v>
      </c>
      <c r="B13" s="60">
        <v>2</v>
      </c>
      <c r="C13" s="31">
        <v>1</v>
      </c>
      <c r="D13" s="57">
        <f t="shared" si="0"/>
        <v>50</v>
      </c>
      <c r="E13" s="60">
        <v>2</v>
      </c>
      <c r="F13" s="31">
        <v>1</v>
      </c>
      <c r="G13" s="57">
        <f t="shared" si="1"/>
        <v>50</v>
      </c>
      <c r="H13" s="60">
        <v>1</v>
      </c>
      <c r="I13" s="31">
        <v>0</v>
      </c>
      <c r="J13" s="57">
        <f t="shared" si="2"/>
        <v>0</v>
      </c>
      <c r="K13" s="60">
        <v>0</v>
      </c>
      <c r="L13" s="31">
        <v>0</v>
      </c>
      <c r="M13" s="57">
        <f t="shared" si="3"/>
        <v>0</v>
      </c>
      <c r="N13" s="60">
        <v>0</v>
      </c>
      <c r="O13" s="31">
        <v>0</v>
      </c>
      <c r="P13" s="57">
        <f t="shared" si="4"/>
        <v>0</v>
      </c>
      <c r="Q13" s="31">
        <v>2</v>
      </c>
      <c r="R13" s="46">
        <v>1</v>
      </c>
      <c r="S13" s="57">
        <f t="shared" si="5"/>
        <v>50</v>
      </c>
      <c r="T13" s="31">
        <v>1</v>
      </c>
      <c r="U13" s="46">
        <v>1</v>
      </c>
      <c r="V13" s="57">
        <f t="shared" si="6"/>
        <v>100</v>
      </c>
      <c r="W13" s="31">
        <v>1</v>
      </c>
      <c r="X13" s="46">
        <v>1</v>
      </c>
      <c r="Y13" s="57">
        <f t="shared" si="7"/>
        <v>100</v>
      </c>
      <c r="Z13" s="31">
        <v>0</v>
      </c>
      <c r="AA13" s="46">
        <v>0</v>
      </c>
      <c r="AB13" s="57">
        <f t="shared" si="8"/>
        <v>0</v>
      </c>
      <c r="AC13" s="29"/>
      <c r="AD13" s="32"/>
    </row>
    <row r="14" spans="1:32" s="33" customFormat="1" ht="18" customHeight="1" x14ac:dyDescent="0.25">
      <c r="A14" s="52" t="s">
        <v>35</v>
      </c>
      <c r="B14" s="60">
        <v>4</v>
      </c>
      <c r="C14" s="31">
        <v>2</v>
      </c>
      <c r="D14" s="57">
        <f t="shared" si="0"/>
        <v>50</v>
      </c>
      <c r="E14" s="60">
        <v>2</v>
      </c>
      <c r="F14" s="31">
        <v>1</v>
      </c>
      <c r="G14" s="57">
        <f t="shared" si="1"/>
        <v>50</v>
      </c>
      <c r="H14" s="60">
        <v>1</v>
      </c>
      <c r="I14" s="31">
        <v>0</v>
      </c>
      <c r="J14" s="57">
        <f t="shared" si="2"/>
        <v>0</v>
      </c>
      <c r="K14" s="60">
        <v>0</v>
      </c>
      <c r="L14" s="31">
        <v>0</v>
      </c>
      <c r="M14" s="57">
        <f t="shared" si="3"/>
        <v>0</v>
      </c>
      <c r="N14" s="60">
        <v>1</v>
      </c>
      <c r="O14" s="31">
        <v>0</v>
      </c>
      <c r="P14" s="57">
        <f t="shared" si="4"/>
        <v>0</v>
      </c>
      <c r="Q14" s="31">
        <v>2</v>
      </c>
      <c r="R14" s="46">
        <v>1</v>
      </c>
      <c r="S14" s="57">
        <f t="shared" si="5"/>
        <v>50</v>
      </c>
      <c r="T14" s="31">
        <v>2</v>
      </c>
      <c r="U14" s="46">
        <v>2</v>
      </c>
      <c r="V14" s="57">
        <f t="shared" si="6"/>
        <v>100</v>
      </c>
      <c r="W14" s="31">
        <v>1</v>
      </c>
      <c r="X14" s="46">
        <v>1</v>
      </c>
      <c r="Y14" s="57">
        <f t="shared" si="7"/>
        <v>100</v>
      </c>
      <c r="Z14" s="31">
        <v>1</v>
      </c>
      <c r="AA14" s="46">
        <v>1</v>
      </c>
      <c r="AB14" s="57">
        <f t="shared" si="8"/>
        <v>100</v>
      </c>
      <c r="AC14" s="29"/>
      <c r="AD14" s="32"/>
    </row>
    <row r="15" spans="1:32" s="33" customFormat="1" ht="18" customHeight="1" x14ac:dyDescent="0.25">
      <c r="A15" s="52" t="s">
        <v>36</v>
      </c>
      <c r="B15" s="60">
        <v>2</v>
      </c>
      <c r="C15" s="31">
        <v>1</v>
      </c>
      <c r="D15" s="57">
        <f t="shared" si="0"/>
        <v>50</v>
      </c>
      <c r="E15" s="60">
        <v>2</v>
      </c>
      <c r="F15" s="31">
        <v>1</v>
      </c>
      <c r="G15" s="57">
        <f t="shared" si="1"/>
        <v>50</v>
      </c>
      <c r="H15" s="60">
        <v>1</v>
      </c>
      <c r="I15" s="31">
        <v>0</v>
      </c>
      <c r="J15" s="57">
        <f t="shared" si="2"/>
        <v>0</v>
      </c>
      <c r="K15" s="60">
        <v>1</v>
      </c>
      <c r="L15" s="31">
        <v>0</v>
      </c>
      <c r="M15" s="57">
        <f t="shared" si="3"/>
        <v>0</v>
      </c>
      <c r="N15" s="60">
        <v>0</v>
      </c>
      <c r="O15" s="31">
        <v>0</v>
      </c>
      <c r="P15" s="57">
        <f t="shared" si="4"/>
        <v>0</v>
      </c>
      <c r="Q15" s="31">
        <v>1</v>
      </c>
      <c r="R15" s="46">
        <v>0</v>
      </c>
      <c r="S15" s="57">
        <f t="shared" si="5"/>
        <v>0</v>
      </c>
      <c r="T15" s="31">
        <v>1</v>
      </c>
      <c r="U15" s="46">
        <v>1</v>
      </c>
      <c r="V15" s="57">
        <f t="shared" si="6"/>
        <v>100</v>
      </c>
      <c r="W15" s="31">
        <v>1</v>
      </c>
      <c r="X15" s="46">
        <v>1</v>
      </c>
      <c r="Y15" s="57">
        <f t="shared" si="7"/>
        <v>100</v>
      </c>
      <c r="Z15" s="31">
        <v>1</v>
      </c>
      <c r="AA15" s="46">
        <v>1</v>
      </c>
      <c r="AB15" s="57">
        <f t="shared" si="8"/>
        <v>100</v>
      </c>
      <c r="AC15" s="29"/>
      <c r="AD15" s="32"/>
    </row>
    <row r="16" spans="1:32" s="33" customFormat="1" ht="18" customHeight="1" x14ac:dyDescent="0.25">
      <c r="A16" s="52" t="s">
        <v>37</v>
      </c>
      <c r="B16" s="60">
        <v>3</v>
      </c>
      <c r="C16" s="31">
        <v>3</v>
      </c>
      <c r="D16" s="57">
        <f t="shared" si="0"/>
        <v>100</v>
      </c>
      <c r="E16" s="60">
        <v>2</v>
      </c>
      <c r="F16" s="31">
        <v>2</v>
      </c>
      <c r="G16" s="57">
        <f t="shared" si="1"/>
        <v>100</v>
      </c>
      <c r="H16" s="60">
        <v>0</v>
      </c>
      <c r="I16" s="31">
        <v>1</v>
      </c>
      <c r="J16" s="57">
        <f t="shared" si="2"/>
        <v>0</v>
      </c>
      <c r="K16" s="60">
        <v>0</v>
      </c>
      <c r="L16" s="31">
        <v>0</v>
      </c>
      <c r="M16" s="57">
        <f t="shared" si="3"/>
        <v>0</v>
      </c>
      <c r="N16" s="60">
        <v>0</v>
      </c>
      <c r="O16" s="31">
        <v>0</v>
      </c>
      <c r="P16" s="57">
        <f t="shared" si="4"/>
        <v>0</v>
      </c>
      <c r="Q16" s="31">
        <v>2</v>
      </c>
      <c r="R16" s="46">
        <v>2</v>
      </c>
      <c r="S16" s="57">
        <f t="shared" si="5"/>
        <v>100</v>
      </c>
      <c r="T16" s="31">
        <v>2</v>
      </c>
      <c r="U16" s="46">
        <v>2</v>
      </c>
      <c r="V16" s="57">
        <f t="shared" si="6"/>
        <v>100</v>
      </c>
      <c r="W16" s="31">
        <v>1</v>
      </c>
      <c r="X16" s="46">
        <v>1</v>
      </c>
      <c r="Y16" s="57">
        <f t="shared" si="7"/>
        <v>100</v>
      </c>
      <c r="Z16" s="31">
        <v>1</v>
      </c>
      <c r="AA16" s="46">
        <v>1</v>
      </c>
      <c r="AB16" s="57">
        <f t="shared" si="8"/>
        <v>100</v>
      </c>
      <c r="AC16" s="29"/>
      <c r="AD16" s="32"/>
    </row>
    <row r="17" spans="1:30" s="33" customFormat="1" ht="18" customHeight="1" x14ac:dyDescent="0.25">
      <c r="A17" s="52" t="s">
        <v>38</v>
      </c>
      <c r="B17" s="60">
        <v>1</v>
      </c>
      <c r="C17" s="31">
        <v>1</v>
      </c>
      <c r="D17" s="57">
        <f t="shared" si="0"/>
        <v>100</v>
      </c>
      <c r="E17" s="60">
        <v>0</v>
      </c>
      <c r="F17" s="31">
        <v>1</v>
      </c>
      <c r="G17" s="57">
        <f t="shared" si="1"/>
        <v>0</v>
      </c>
      <c r="H17" s="60">
        <v>1</v>
      </c>
      <c r="I17" s="31">
        <v>0</v>
      </c>
      <c r="J17" s="57">
        <f t="shared" si="2"/>
        <v>0</v>
      </c>
      <c r="K17" s="60">
        <v>0</v>
      </c>
      <c r="L17" s="31">
        <v>0</v>
      </c>
      <c r="M17" s="57">
        <f t="shared" si="3"/>
        <v>0</v>
      </c>
      <c r="N17" s="60">
        <v>0</v>
      </c>
      <c r="O17" s="31">
        <v>0</v>
      </c>
      <c r="P17" s="57">
        <f t="shared" si="4"/>
        <v>0</v>
      </c>
      <c r="Q17" s="31">
        <v>0</v>
      </c>
      <c r="R17" s="46">
        <v>1</v>
      </c>
      <c r="S17" s="57">
        <f t="shared" si="5"/>
        <v>0</v>
      </c>
      <c r="T17" s="31">
        <v>0</v>
      </c>
      <c r="U17" s="46">
        <v>1</v>
      </c>
      <c r="V17" s="57">
        <f t="shared" si="6"/>
        <v>0</v>
      </c>
      <c r="W17" s="31">
        <v>0</v>
      </c>
      <c r="X17" s="46">
        <v>1</v>
      </c>
      <c r="Y17" s="57">
        <f t="shared" si="7"/>
        <v>0</v>
      </c>
      <c r="Z17" s="31">
        <v>0</v>
      </c>
      <c r="AA17" s="46">
        <v>1</v>
      </c>
      <c r="AB17" s="57">
        <f t="shared" si="8"/>
        <v>0</v>
      </c>
      <c r="AC17" s="29"/>
      <c r="AD17" s="32"/>
    </row>
    <row r="18" spans="1:30" s="33" customFormat="1" ht="18" customHeight="1" x14ac:dyDescent="0.25">
      <c r="A18" s="52" t="s">
        <v>39</v>
      </c>
      <c r="B18" s="60">
        <v>2</v>
      </c>
      <c r="C18" s="31">
        <v>1</v>
      </c>
      <c r="D18" s="57">
        <f t="shared" si="0"/>
        <v>50</v>
      </c>
      <c r="E18" s="60">
        <v>2</v>
      </c>
      <c r="F18" s="31">
        <v>1</v>
      </c>
      <c r="G18" s="57">
        <f t="shared" si="1"/>
        <v>50</v>
      </c>
      <c r="H18" s="60">
        <v>0</v>
      </c>
      <c r="I18" s="31">
        <v>0</v>
      </c>
      <c r="J18" s="57">
        <f t="shared" si="2"/>
        <v>0</v>
      </c>
      <c r="K18" s="60">
        <v>0</v>
      </c>
      <c r="L18" s="31">
        <v>0</v>
      </c>
      <c r="M18" s="57">
        <f t="shared" si="3"/>
        <v>0</v>
      </c>
      <c r="N18" s="60">
        <v>0</v>
      </c>
      <c r="O18" s="31">
        <v>0</v>
      </c>
      <c r="P18" s="57">
        <f t="shared" si="4"/>
        <v>0</v>
      </c>
      <c r="Q18" s="31">
        <v>2</v>
      </c>
      <c r="R18" s="46">
        <v>0</v>
      </c>
      <c r="S18" s="57">
        <f t="shared" si="5"/>
        <v>0</v>
      </c>
      <c r="T18" s="31">
        <v>2</v>
      </c>
      <c r="U18" s="46">
        <v>1</v>
      </c>
      <c r="V18" s="57">
        <f t="shared" si="6"/>
        <v>50</v>
      </c>
      <c r="W18" s="31">
        <v>2</v>
      </c>
      <c r="X18" s="46">
        <v>1</v>
      </c>
      <c r="Y18" s="57">
        <f t="shared" si="7"/>
        <v>50</v>
      </c>
      <c r="Z18" s="31">
        <v>1</v>
      </c>
      <c r="AA18" s="46">
        <v>0</v>
      </c>
      <c r="AB18" s="57">
        <f t="shared" si="8"/>
        <v>0</v>
      </c>
      <c r="AC18" s="29"/>
      <c r="AD18" s="32"/>
    </row>
    <row r="19" spans="1:30" s="33" customFormat="1" ht="18" customHeight="1" x14ac:dyDescent="0.25">
      <c r="A19" s="52" t="s">
        <v>40</v>
      </c>
      <c r="B19" s="60">
        <v>4</v>
      </c>
      <c r="C19" s="31">
        <v>6</v>
      </c>
      <c r="D19" s="57">
        <f t="shared" si="0"/>
        <v>150</v>
      </c>
      <c r="E19" s="60">
        <v>4</v>
      </c>
      <c r="F19" s="31">
        <v>5</v>
      </c>
      <c r="G19" s="57">
        <f t="shared" si="1"/>
        <v>125</v>
      </c>
      <c r="H19" s="60">
        <v>0</v>
      </c>
      <c r="I19" s="31">
        <v>0</v>
      </c>
      <c r="J19" s="57">
        <f t="shared" si="2"/>
        <v>0</v>
      </c>
      <c r="K19" s="60">
        <v>0</v>
      </c>
      <c r="L19" s="31">
        <v>0</v>
      </c>
      <c r="M19" s="57">
        <f t="shared" si="3"/>
        <v>0</v>
      </c>
      <c r="N19" s="60">
        <v>0</v>
      </c>
      <c r="O19" s="31">
        <v>0</v>
      </c>
      <c r="P19" s="57">
        <f t="shared" si="4"/>
        <v>0</v>
      </c>
      <c r="Q19" s="31">
        <v>4</v>
      </c>
      <c r="R19" s="46">
        <v>5</v>
      </c>
      <c r="S19" s="57">
        <f t="shared" si="5"/>
        <v>125</v>
      </c>
      <c r="T19" s="31">
        <v>4</v>
      </c>
      <c r="U19" s="46">
        <v>5</v>
      </c>
      <c r="V19" s="57">
        <f t="shared" si="6"/>
        <v>125</v>
      </c>
      <c r="W19" s="31">
        <v>4</v>
      </c>
      <c r="X19" s="46">
        <v>4</v>
      </c>
      <c r="Y19" s="57">
        <f t="shared" si="7"/>
        <v>100</v>
      </c>
      <c r="Z19" s="31">
        <v>3</v>
      </c>
      <c r="AA19" s="46">
        <v>4</v>
      </c>
      <c r="AB19" s="57">
        <f t="shared" si="8"/>
        <v>133.33333333333331</v>
      </c>
      <c r="AC19" s="29"/>
      <c r="AD19" s="32"/>
    </row>
    <row r="20" spans="1:30" s="33" customFormat="1" ht="18" customHeight="1" x14ac:dyDescent="0.25">
      <c r="A20" s="52" t="s">
        <v>41</v>
      </c>
      <c r="B20" s="60">
        <v>2</v>
      </c>
      <c r="C20" s="31">
        <v>1</v>
      </c>
      <c r="D20" s="57">
        <f t="shared" si="0"/>
        <v>50</v>
      </c>
      <c r="E20" s="60">
        <v>1</v>
      </c>
      <c r="F20" s="31">
        <v>1</v>
      </c>
      <c r="G20" s="57">
        <f t="shared" si="1"/>
        <v>100</v>
      </c>
      <c r="H20" s="60">
        <v>0</v>
      </c>
      <c r="I20" s="31">
        <v>0</v>
      </c>
      <c r="J20" s="57">
        <f t="shared" si="2"/>
        <v>0</v>
      </c>
      <c r="K20" s="60">
        <v>0</v>
      </c>
      <c r="L20" s="31">
        <v>0</v>
      </c>
      <c r="M20" s="57">
        <f t="shared" si="3"/>
        <v>0</v>
      </c>
      <c r="N20" s="60">
        <v>0</v>
      </c>
      <c r="O20" s="31">
        <v>0</v>
      </c>
      <c r="P20" s="57">
        <f t="shared" si="4"/>
        <v>0</v>
      </c>
      <c r="Q20" s="31">
        <v>1</v>
      </c>
      <c r="R20" s="46">
        <v>0</v>
      </c>
      <c r="S20" s="57">
        <f t="shared" si="5"/>
        <v>0</v>
      </c>
      <c r="T20" s="31">
        <v>2</v>
      </c>
      <c r="U20" s="46">
        <v>1</v>
      </c>
      <c r="V20" s="57">
        <f t="shared" si="6"/>
        <v>50</v>
      </c>
      <c r="W20" s="31">
        <v>1</v>
      </c>
      <c r="X20" s="46">
        <v>1</v>
      </c>
      <c r="Y20" s="57">
        <f t="shared" si="7"/>
        <v>100</v>
      </c>
      <c r="Z20" s="31">
        <v>1</v>
      </c>
      <c r="AA20" s="46">
        <v>1</v>
      </c>
      <c r="AB20" s="57">
        <f t="shared" si="8"/>
        <v>100</v>
      </c>
      <c r="AC20" s="29"/>
      <c r="AD20" s="32"/>
    </row>
    <row r="21" spans="1:30" s="33" customFormat="1" ht="18" customHeight="1" x14ac:dyDescent="0.25">
      <c r="A21" s="52" t="s">
        <v>42</v>
      </c>
      <c r="B21" s="60">
        <v>2</v>
      </c>
      <c r="C21" s="31">
        <v>1</v>
      </c>
      <c r="D21" s="57">
        <f t="shared" si="0"/>
        <v>50</v>
      </c>
      <c r="E21" s="60">
        <v>2</v>
      </c>
      <c r="F21" s="31">
        <v>1</v>
      </c>
      <c r="G21" s="57">
        <f t="shared" si="1"/>
        <v>50</v>
      </c>
      <c r="H21" s="60">
        <v>0</v>
      </c>
      <c r="I21" s="31">
        <v>0</v>
      </c>
      <c r="J21" s="57">
        <f t="shared" si="2"/>
        <v>0</v>
      </c>
      <c r="K21" s="60">
        <v>0</v>
      </c>
      <c r="L21" s="31">
        <v>0</v>
      </c>
      <c r="M21" s="57">
        <f t="shared" si="3"/>
        <v>0</v>
      </c>
      <c r="N21" s="60">
        <v>0</v>
      </c>
      <c r="O21" s="31">
        <v>0</v>
      </c>
      <c r="P21" s="57">
        <f t="shared" si="4"/>
        <v>0</v>
      </c>
      <c r="Q21" s="31">
        <v>1</v>
      </c>
      <c r="R21" s="46">
        <v>1</v>
      </c>
      <c r="S21" s="57">
        <f t="shared" si="5"/>
        <v>100</v>
      </c>
      <c r="T21" s="31">
        <v>1</v>
      </c>
      <c r="U21" s="46">
        <v>1</v>
      </c>
      <c r="V21" s="57">
        <f t="shared" si="6"/>
        <v>100</v>
      </c>
      <c r="W21" s="31">
        <v>1</v>
      </c>
      <c r="X21" s="46">
        <v>1</v>
      </c>
      <c r="Y21" s="57">
        <f t="shared" si="7"/>
        <v>100</v>
      </c>
      <c r="Z21" s="31">
        <v>0</v>
      </c>
      <c r="AA21" s="46">
        <v>1</v>
      </c>
      <c r="AB21" s="57">
        <f t="shared" si="8"/>
        <v>0</v>
      </c>
      <c r="AC21" s="29"/>
      <c r="AD21" s="32"/>
    </row>
    <row r="22" spans="1:30" s="33" customFormat="1" ht="18" customHeight="1" x14ac:dyDescent="0.25">
      <c r="A22" s="52" t="s">
        <v>43</v>
      </c>
      <c r="B22" s="61">
        <v>1</v>
      </c>
      <c r="C22" s="31">
        <v>2</v>
      </c>
      <c r="D22" s="57">
        <f t="shared" si="0"/>
        <v>200</v>
      </c>
      <c r="E22" s="61">
        <v>1</v>
      </c>
      <c r="F22" s="31">
        <v>2</v>
      </c>
      <c r="G22" s="57">
        <f t="shared" si="1"/>
        <v>200</v>
      </c>
      <c r="H22" s="61">
        <v>0</v>
      </c>
      <c r="I22" s="31">
        <v>0</v>
      </c>
      <c r="J22" s="57">
        <f t="shared" si="2"/>
        <v>0</v>
      </c>
      <c r="K22" s="61">
        <v>0</v>
      </c>
      <c r="L22" s="31">
        <v>0</v>
      </c>
      <c r="M22" s="57">
        <f t="shared" si="3"/>
        <v>0</v>
      </c>
      <c r="N22" s="61">
        <v>0</v>
      </c>
      <c r="O22" s="31">
        <v>0</v>
      </c>
      <c r="P22" s="57">
        <f t="shared" si="4"/>
        <v>0</v>
      </c>
      <c r="Q22" s="31">
        <v>0</v>
      </c>
      <c r="R22" s="46">
        <v>2</v>
      </c>
      <c r="S22" s="57">
        <f t="shared" si="5"/>
        <v>0</v>
      </c>
      <c r="T22" s="31">
        <v>0</v>
      </c>
      <c r="U22" s="46">
        <v>2</v>
      </c>
      <c r="V22" s="57">
        <f t="shared" si="6"/>
        <v>0</v>
      </c>
      <c r="W22" s="31">
        <v>0</v>
      </c>
      <c r="X22" s="46">
        <v>2</v>
      </c>
      <c r="Y22" s="57">
        <f t="shared" si="7"/>
        <v>0</v>
      </c>
      <c r="Z22" s="31">
        <v>0</v>
      </c>
      <c r="AA22" s="46">
        <v>1</v>
      </c>
      <c r="AB22" s="57">
        <f t="shared" si="8"/>
        <v>0</v>
      </c>
      <c r="AC22" s="29"/>
      <c r="AD22" s="32"/>
    </row>
    <row r="23" spans="1:30" s="33" customFormat="1" ht="18" customHeight="1" x14ac:dyDescent="0.25">
      <c r="A23" s="52" t="s">
        <v>44</v>
      </c>
      <c r="B23" s="60">
        <v>7</v>
      </c>
      <c r="C23" s="31">
        <v>5</v>
      </c>
      <c r="D23" s="57">
        <f t="shared" si="0"/>
        <v>71.428571428571431</v>
      </c>
      <c r="E23" s="60">
        <v>6</v>
      </c>
      <c r="F23" s="31">
        <v>4</v>
      </c>
      <c r="G23" s="57">
        <f t="shared" si="1"/>
        <v>66.666666666666657</v>
      </c>
      <c r="H23" s="60">
        <v>0</v>
      </c>
      <c r="I23" s="31">
        <v>1</v>
      </c>
      <c r="J23" s="57">
        <f t="shared" si="2"/>
        <v>0</v>
      </c>
      <c r="K23" s="60">
        <v>1</v>
      </c>
      <c r="L23" s="31">
        <v>0</v>
      </c>
      <c r="M23" s="57">
        <f t="shared" si="3"/>
        <v>0</v>
      </c>
      <c r="N23" s="60">
        <v>1</v>
      </c>
      <c r="O23" s="31">
        <v>0</v>
      </c>
      <c r="P23" s="57">
        <f t="shared" si="4"/>
        <v>0</v>
      </c>
      <c r="Q23" s="31">
        <v>5</v>
      </c>
      <c r="R23" s="46">
        <v>1</v>
      </c>
      <c r="S23" s="57">
        <f t="shared" si="5"/>
        <v>20</v>
      </c>
      <c r="T23" s="31">
        <v>6</v>
      </c>
      <c r="U23" s="46">
        <v>4</v>
      </c>
      <c r="V23" s="57">
        <f t="shared" si="6"/>
        <v>66.666666666666657</v>
      </c>
      <c r="W23" s="31">
        <v>5</v>
      </c>
      <c r="X23" s="46">
        <v>3</v>
      </c>
      <c r="Y23" s="57">
        <f t="shared" si="7"/>
        <v>60</v>
      </c>
      <c r="Z23" s="31">
        <v>5</v>
      </c>
      <c r="AA23" s="46">
        <v>2</v>
      </c>
      <c r="AB23" s="57">
        <f t="shared" si="8"/>
        <v>40</v>
      </c>
      <c r="AC23" s="29"/>
      <c r="AD23" s="32"/>
    </row>
    <row r="24" spans="1:30" s="33" customFormat="1" ht="18" customHeight="1" x14ac:dyDescent="0.25">
      <c r="A24" s="52" t="s">
        <v>45</v>
      </c>
      <c r="B24" s="60">
        <v>5</v>
      </c>
      <c r="C24" s="31">
        <v>4</v>
      </c>
      <c r="D24" s="57">
        <f t="shared" si="0"/>
        <v>80</v>
      </c>
      <c r="E24" s="60">
        <v>4</v>
      </c>
      <c r="F24" s="31">
        <v>3</v>
      </c>
      <c r="G24" s="57">
        <f t="shared" si="1"/>
        <v>75</v>
      </c>
      <c r="H24" s="60">
        <v>0</v>
      </c>
      <c r="I24" s="31">
        <v>0</v>
      </c>
      <c r="J24" s="57">
        <f t="shared" si="2"/>
        <v>0</v>
      </c>
      <c r="K24" s="60">
        <v>0</v>
      </c>
      <c r="L24" s="31">
        <v>0</v>
      </c>
      <c r="M24" s="57">
        <f t="shared" si="3"/>
        <v>0</v>
      </c>
      <c r="N24" s="60">
        <v>0</v>
      </c>
      <c r="O24" s="31">
        <v>0</v>
      </c>
      <c r="P24" s="57">
        <f t="shared" si="4"/>
        <v>0</v>
      </c>
      <c r="Q24" s="31">
        <v>3</v>
      </c>
      <c r="R24" s="46">
        <v>0</v>
      </c>
      <c r="S24" s="57">
        <f t="shared" si="5"/>
        <v>0</v>
      </c>
      <c r="T24" s="31">
        <v>5</v>
      </c>
      <c r="U24" s="46">
        <v>4</v>
      </c>
      <c r="V24" s="57">
        <f t="shared" si="6"/>
        <v>80</v>
      </c>
      <c r="W24" s="31">
        <v>4</v>
      </c>
      <c r="X24" s="46">
        <v>3</v>
      </c>
      <c r="Y24" s="57">
        <f t="shared" si="7"/>
        <v>75</v>
      </c>
      <c r="Z24" s="31">
        <v>3</v>
      </c>
      <c r="AA24" s="46">
        <v>1</v>
      </c>
      <c r="AB24" s="57">
        <f t="shared" si="8"/>
        <v>33.333333333333329</v>
      </c>
      <c r="AC24" s="29"/>
      <c r="AD24" s="32"/>
    </row>
    <row r="25" spans="1:30" s="33" customFormat="1" ht="18" customHeight="1" x14ac:dyDescent="0.25">
      <c r="A25" s="53" t="s">
        <v>46</v>
      </c>
      <c r="B25" s="60">
        <v>1</v>
      </c>
      <c r="C25" s="31">
        <v>0</v>
      </c>
      <c r="D25" s="57">
        <f t="shared" si="0"/>
        <v>0</v>
      </c>
      <c r="E25" s="60">
        <v>1</v>
      </c>
      <c r="F25" s="31">
        <v>0</v>
      </c>
      <c r="G25" s="57">
        <f t="shared" si="1"/>
        <v>0</v>
      </c>
      <c r="H25" s="60">
        <v>0</v>
      </c>
      <c r="I25" s="31">
        <v>0</v>
      </c>
      <c r="J25" s="57">
        <f t="shared" si="2"/>
        <v>0</v>
      </c>
      <c r="K25" s="60">
        <v>0</v>
      </c>
      <c r="L25" s="31">
        <v>0</v>
      </c>
      <c r="M25" s="57">
        <f t="shared" si="3"/>
        <v>0</v>
      </c>
      <c r="N25" s="60">
        <v>0</v>
      </c>
      <c r="O25" s="31">
        <v>0</v>
      </c>
      <c r="P25" s="57">
        <f t="shared" si="4"/>
        <v>0</v>
      </c>
      <c r="Q25" s="31">
        <v>1</v>
      </c>
      <c r="R25" s="46">
        <v>0</v>
      </c>
      <c r="S25" s="57">
        <f t="shared" si="5"/>
        <v>0</v>
      </c>
      <c r="T25" s="31">
        <v>1</v>
      </c>
      <c r="U25" s="46">
        <v>0</v>
      </c>
      <c r="V25" s="57">
        <f t="shared" si="6"/>
        <v>0</v>
      </c>
      <c r="W25" s="31">
        <v>1</v>
      </c>
      <c r="X25" s="46">
        <v>0</v>
      </c>
      <c r="Y25" s="57">
        <f t="shared" si="7"/>
        <v>0</v>
      </c>
      <c r="Z25" s="31">
        <v>1</v>
      </c>
      <c r="AA25" s="46">
        <v>0</v>
      </c>
      <c r="AB25" s="57">
        <f t="shared" si="8"/>
        <v>0</v>
      </c>
      <c r="AC25" s="29"/>
      <c r="AD25" s="32"/>
    </row>
    <row r="26" spans="1:30" s="33" customFormat="1" ht="18" customHeight="1" x14ac:dyDescent="0.25">
      <c r="A26" s="52" t="s">
        <v>47</v>
      </c>
      <c r="B26" s="60">
        <v>57</v>
      </c>
      <c r="C26" s="31">
        <v>84</v>
      </c>
      <c r="D26" s="57">
        <f t="shared" si="0"/>
        <v>147.36842105263156</v>
      </c>
      <c r="E26" s="60">
        <v>18</v>
      </c>
      <c r="F26" s="31">
        <v>40</v>
      </c>
      <c r="G26" s="57">
        <f t="shared" si="1"/>
        <v>222.22222222222223</v>
      </c>
      <c r="H26" s="60">
        <v>1</v>
      </c>
      <c r="I26" s="31">
        <v>5</v>
      </c>
      <c r="J26" s="57">
        <f t="shared" si="2"/>
        <v>500</v>
      </c>
      <c r="K26" s="60">
        <v>1</v>
      </c>
      <c r="L26" s="31">
        <v>1</v>
      </c>
      <c r="M26" s="57">
        <f t="shared" si="3"/>
        <v>100</v>
      </c>
      <c r="N26" s="60">
        <v>1</v>
      </c>
      <c r="O26" s="31">
        <v>0</v>
      </c>
      <c r="P26" s="57">
        <f t="shared" si="4"/>
        <v>0</v>
      </c>
      <c r="Q26" s="31">
        <v>9</v>
      </c>
      <c r="R26" s="46">
        <v>9</v>
      </c>
      <c r="S26" s="57">
        <f t="shared" si="5"/>
        <v>100</v>
      </c>
      <c r="T26" s="31">
        <v>55</v>
      </c>
      <c r="U26" s="46">
        <v>72</v>
      </c>
      <c r="V26" s="57">
        <f t="shared" si="6"/>
        <v>130.90909090909091</v>
      </c>
      <c r="W26" s="31">
        <v>16</v>
      </c>
      <c r="X26" s="46">
        <v>32</v>
      </c>
      <c r="Y26" s="57">
        <f t="shared" si="7"/>
        <v>200</v>
      </c>
      <c r="Z26" s="31">
        <v>14</v>
      </c>
      <c r="AA26" s="46">
        <v>23</v>
      </c>
      <c r="AB26" s="57">
        <f t="shared" si="8"/>
        <v>164.28571428571428</v>
      </c>
      <c r="AC26" s="29"/>
      <c r="AD26" s="32"/>
    </row>
    <row r="27" spans="1:30" s="33" customFormat="1" ht="18" customHeight="1" x14ac:dyDescent="0.25">
      <c r="A27" s="52" t="s">
        <v>48</v>
      </c>
      <c r="B27" s="60">
        <v>21</v>
      </c>
      <c r="C27" s="31">
        <v>16</v>
      </c>
      <c r="D27" s="57">
        <f t="shared" si="0"/>
        <v>76.19047619047619</v>
      </c>
      <c r="E27" s="60">
        <v>4</v>
      </c>
      <c r="F27" s="31">
        <v>2</v>
      </c>
      <c r="G27" s="57">
        <f t="shared" si="1"/>
        <v>50</v>
      </c>
      <c r="H27" s="60">
        <v>1</v>
      </c>
      <c r="I27" s="31">
        <v>0</v>
      </c>
      <c r="J27" s="57">
        <f t="shared" si="2"/>
        <v>0</v>
      </c>
      <c r="K27" s="60">
        <v>0</v>
      </c>
      <c r="L27" s="31">
        <v>0</v>
      </c>
      <c r="M27" s="57">
        <f t="shared" si="3"/>
        <v>0</v>
      </c>
      <c r="N27" s="60">
        <v>0</v>
      </c>
      <c r="O27" s="31">
        <v>0</v>
      </c>
      <c r="P27" s="57">
        <f t="shared" si="4"/>
        <v>0</v>
      </c>
      <c r="Q27" s="31">
        <v>4</v>
      </c>
      <c r="R27" s="46">
        <v>2</v>
      </c>
      <c r="S27" s="57">
        <f t="shared" si="5"/>
        <v>50</v>
      </c>
      <c r="T27" s="31">
        <v>18</v>
      </c>
      <c r="U27" s="46">
        <v>16</v>
      </c>
      <c r="V27" s="57">
        <f t="shared" si="6"/>
        <v>88.888888888888886</v>
      </c>
      <c r="W27" s="31">
        <v>2</v>
      </c>
      <c r="X27" s="46">
        <v>2</v>
      </c>
      <c r="Y27" s="57">
        <f t="shared" si="7"/>
        <v>100</v>
      </c>
      <c r="Z27" s="31">
        <v>1</v>
      </c>
      <c r="AA27" s="46">
        <v>0</v>
      </c>
      <c r="AB27" s="57">
        <f t="shared" si="8"/>
        <v>0</v>
      </c>
      <c r="AC27" s="29"/>
      <c r="AD27" s="32"/>
    </row>
    <row r="28" spans="1:30" s="33" customFormat="1" ht="18" customHeight="1" x14ac:dyDescent="0.25">
      <c r="A28" s="54" t="s">
        <v>49</v>
      </c>
      <c r="B28" s="60">
        <v>10</v>
      </c>
      <c r="C28" s="31">
        <v>16</v>
      </c>
      <c r="D28" s="57">
        <f t="shared" si="0"/>
        <v>160</v>
      </c>
      <c r="E28" s="60">
        <v>4</v>
      </c>
      <c r="F28" s="31">
        <v>11</v>
      </c>
      <c r="G28" s="57">
        <f t="shared" si="1"/>
        <v>275</v>
      </c>
      <c r="H28" s="60">
        <v>1</v>
      </c>
      <c r="I28" s="31">
        <v>2</v>
      </c>
      <c r="J28" s="57">
        <f t="shared" si="2"/>
        <v>200</v>
      </c>
      <c r="K28" s="60">
        <v>0</v>
      </c>
      <c r="L28" s="31">
        <v>0</v>
      </c>
      <c r="M28" s="57">
        <f t="shared" si="3"/>
        <v>0</v>
      </c>
      <c r="N28" s="60">
        <v>0</v>
      </c>
      <c r="O28" s="31">
        <v>0</v>
      </c>
      <c r="P28" s="57">
        <f t="shared" si="4"/>
        <v>0</v>
      </c>
      <c r="Q28" s="31">
        <v>4</v>
      </c>
      <c r="R28" s="46">
        <v>10</v>
      </c>
      <c r="S28" s="57">
        <f t="shared" si="5"/>
        <v>250</v>
      </c>
      <c r="T28" s="31">
        <v>9</v>
      </c>
      <c r="U28" s="46">
        <v>12</v>
      </c>
      <c r="V28" s="57">
        <f t="shared" si="6"/>
        <v>133.33333333333331</v>
      </c>
      <c r="W28" s="31">
        <v>3</v>
      </c>
      <c r="X28" s="46">
        <v>8</v>
      </c>
      <c r="Y28" s="57">
        <f t="shared" si="7"/>
        <v>266.66666666666663</v>
      </c>
      <c r="Z28" s="31">
        <v>3</v>
      </c>
      <c r="AA28" s="46">
        <v>5</v>
      </c>
      <c r="AB28" s="57">
        <f t="shared" si="8"/>
        <v>166.66666666666669</v>
      </c>
      <c r="AC28" s="29"/>
      <c r="AD28" s="32"/>
    </row>
    <row r="29" spans="1:30" x14ac:dyDescent="0.2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3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3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1:25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1:25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1:25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1:25" x14ac:dyDescent="0.2"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1:25" x14ac:dyDescent="0.2"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1:25" x14ac:dyDescent="0.2"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1:25" x14ac:dyDescent="0.2"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1:25" x14ac:dyDescent="0.2"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1:25" x14ac:dyDescent="0.2"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1:25" x14ac:dyDescent="0.2"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1:25" x14ac:dyDescent="0.2"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1:25" x14ac:dyDescent="0.2"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1:25" x14ac:dyDescent="0.2"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1:25" x14ac:dyDescent="0.2"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1:25" x14ac:dyDescent="0.2"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2.75" x14ac:dyDescent="0.2"/>
  <cols>
    <col min="1" max="1" width="60.85546875" style="2" customWidth="1"/>
    <col min="2" max="3" width="18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69" t="s">
        <v>53</v>
      </c>
      <c r="B1" s="69"/>
      <c r="C1" s="69"/>
      <c r="D1" s="69"/>
      <c r="E1" s="69"/>
    </row>
    <row r="2" spans="1:11" ht="28.5" customHeight="1" x14ac:dyDescent="0.2">
      <c r="A2" s="69" t="s">
        <v>24</v>
      </c>
      <c r="B2" s="69"/>
      <c r="C2" s="69"/>
      <c r="D2" s="69"/>
      <c r="E2" s="69"/>
    </row>
    <row r="3" spans="1:11" s="3" customFormat="1" ht="23.25" customHeight="1" x14ac:dyDescent="0.25">
      <c r="A3" s="74" t="s">
        <v>0</v>
      </c>
      <c r="B3" s="70" t="s">
        <v>64</v>
      </c>
      <c r="C3" s="70" t="s">
        <v>65</v>
      </c>
      <c r="D3" s="72" t="s">
        <v>1</v>
      </c>
      <c r="E3" s="73"/>
    </row>
    <row r="4" spans="1:11" s="3" customFormat="1" ht="42" customHeight="1" x14ac:dyDescent="0.25">
      <c r="A4" s="75"/>
      <c r="B4" s="71"/>
      <c r="C4" s="71"/>
      <c r="D4" s="4" t="s">
        <v>2</v>
      </c>
      <c r="E4" s="5" t="s">
        <v>61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54</v>
      </c>
      <c r="B6" s="58">
        <f>'10'!B7</f>
        <v>20328</v>
      </c>
      <c r="C6" s="58">
        <f>'10'!C7</f>
        <v>18873</v>
      </c>
      <c r="D6" s="55">
        <f>IF(B6=0,0,C6/B6)*100</f>
        <v>92.84238488783943</v>
      </c>
      <c r="E6" s="49">
        <f>C6-B6</f>
        <v>-1455</v>
      </c>
      <c r="K6" s="11"/>
    </row>
    <row r="7" spans="1:11" s="3" customFormat="1" ht="31.5" customHeight="1" x14ac:dyDescent="0.25">
      <c r="A7" s="9" t="s">
        <v>55</v>
      </c>
      <c r="B7" s="58">
        <f>'10'!E7</f>
        <v>4231</v>
      </c>
      <c r="C7" s="58">
        <f>'10'!F7</f>
        <v>4837</v>
      </c>
      <c r="D7" s="55">
        <f t="shared" ref="D7:D11" si="0">IF(B7=0,0,C7/B7)*100</f>
        <v>114.32285511699362</v>
      </c>
      <c r="E7" s="49">
        <f t="shared" ref="E7:E11" si="1">C7-B7</f>
        <v>606</v>
      </c>
      <c r="K7" s="11"/>
    </row>
    <row r="8" spans="1:11" s="3" customFormat="1" ht="54.75" customHeight="1" x14ac:dyDescent="0.25">
      <c r="A8" s="12" t="s">
        <v>56</v>
      </c>
      <c r="B8" s="58">
        <f>'10'!H7</f>
        <v>1335</v>
      </c>
      <c r="C8" s="58">
        <f>'10'!I7</f>
        <v>484</v>
      </c>
      <c r="D8" s="55">
        <f t="shared" si="0"/>
        <v>36.254681647940075</v>
      </c>
      <c r="E8" s="49">
        <f t="shared" si="1"/>
        <v>-851</v>
      </c>
      <c r="K8" s="11"/>
    </row>
    <row r="9" spans="1:11" s="3" customFormat="1" ht="35.25" customHeight="1" x14ac:dyDescent="0.25">
      <c r="A9" s="13" t="s">
        <v>57</v>
      </c>
      <c r="B9" s="58">
        <f>'10'!K7</f>
        <v>197</v>
      </c>
      <c r="C9" s="58">
        <f>'10'!L7</f>
        <v>80</v>
      </c>
      <c r="D9" s="55">
        <f t="shared" si="0"/>
        <v>40.609137055837564</v>
      </c>
      <c r="E9" s="49">
        <f t="shared" si="1"/>
        <v>-117</v>
      </c>
      <c r="K9" s="11"/>
    </row>
    <row r="10" spans="1:11" s="3" customFormat="1" ht="45.75" customHeight="1" x14ac:dyDescent="0.25">
      <c r="A10" s="13" t="s">
        <v>20</v>
      </c>
      <c r="B10" s="58">
        <f>'10'!N7</f>
        <v>83</v>
      </c>
      <c r="C10" s="58">
        <f>'10'!O7</f>
        <v>47</v>
      </c>
      <c r="D10" s="55">
        <f t="shared" si="0"/>
        <v>56.626506024096393</v>
      </c>
      <c r="E10" s="49">
        <f t="shared" si="1"/>
        <v>-36</v>
      </c>
      <c r="K10" s="11"/>
    </row>
    <row r="11" spans="1:11" s="3" customFormat="1" ht="55.5" customHeight="1" x14ac:dyDescent="0.25">
      <c r="A11" s="13" t="s">
        <v>58</v>
      </c>
      <c r="B11" s="58">
        <f>'10'!Q7</f>
        <v>3660</v>
      </c>
      <c r="C11" s="58">
        <f>'10'!R7</f>
        <v>3203</v>
      </c>
      <c r="D11" s="55">
        <f t="shared" si="0"/>
        <v>87.513661202185787</v>
      </c>
      <c r="E11" s="49">
        <f t="shared" si="1"/>
        <v>-457</v>
      </c>
      <c r="K11" s="11"/>
    </row>
    <row r="12" spans="1:11" s="3" customFormat="1" ht="12.75" customHeight="1" x14ac:dyDescent="0.25">
      <c r="A12" s="76" t="s">
        <v>4</v>
      </c>
      <c r="B12" s="77"/>
      <c r="C12" s="77"/>
      <c r="D12" s="77"/>
      <c r="E12" s="77"/>
      <c r="K12" s="11"/>
    </row>
    <row r="13" spans="1:11" s="3" customFormat="1" ht="15" customHeight="1" x14ac:dyDescent="0.25">
      <c r="A13" s="78"/>
      <c r="B13" s="79"/>
      <c r="C13" s="79"/>
      <c r="D13" s="79"/>
      <c r="E13" s="79"/>
      <c r="K13" s="11"/>
    </row>
    <row r="14" spans="1:11" s="3" customFormat="1" ht="20.25" customHeight="1" x14ac:dyDescent="0.25">
      <c r="A14" s="74" t="s">
        <v>0</v>
      </c>
      <c r="B14" s="80" t="s">
        <v>66</v>
      </c>
      <c r="C14" s="80" t="s">
        <v>67</v>
      </c>
      <c r="D14" s="72" t="s">
        <v>1</v>
      </c>
      <c r="E14" s="73"/>
      <c r="K14" s="11"/>
    </row>
    <row r="15" spans="1:11" ht="35.25" customHeight="1" x14ac:dyDescent="0.2">
      <c r="A15" s="75"/>
      <c r="B15" s="80"/>
      <c r="C15" s="80"/>
      <c r="D15" s="4" t="s">
        <v>2</v>
      </c>
      <c r="E15" s="5" t="s">
        <v>61</v>
      </c>
      <c r="K15" s="11"/>
    </row>
    <row r="16" spans="1:11" ht="24" customHeight="1" x14ac:dyDescent="0.2">
      <c r="A16" s="9" t="s">
        <v>54</v>
      </c>
      <c r="B16" s="59">
        <f>'10'!T7</f>
        <v>18662</v>
      </c>
      <c r="C16" s="59">
        <f>'10'!U7</f>
        <v>17152</v>
      </c>
      <c r="D16" s="48">
        <f t="shared" ref="D16:D18" si="2">C16/B16%</f>
        <v>91.908691458578929</v>
      </c>
      <c r="E16" s="49">
        <f t="shared" ref="E16:E18" si="3">C16-B16</f>
        <v>-1510</v>
      </c>
      <c r="K16" s="11"/>
    </row>
    <row r="17" spans="1:11" ht="25.5" customHeight="1" x14ac:dyDescent="0.2">
      <c r="A17" s="1" t="s">
        <v>55</v>
      </c>
      <c r="B17" s="59">
        <f>'10'!W7</f>
        <v>3202</v>
      </c>
      <c r="C17" s="59">
        <f>'10'!X7</f>
        <v>3752</v>
      </c>
      <c r="D17" s="48">
        <f t="shared" si="2"/>
        <v>117.17676452217363</v>
      </c>
      <c r="E17" s="49">
        <f t="shared" si="3"/>
        <v>550</v>
      </c>
      <c r="K17" s="11"/>
    </row>
    <row r="18" spans="1:11" ht="33.75" customHeight="1" x14ac:dyDescent="0.2">
      <c r="A18" s="1" t="s">
        <v>59</v>
      </c>
      <c r="B18" s="59">
        <f>'10'!Z7</f>
        <v>2639</v>
      </c>
      <c r="C18" s="59">
        <f>'10'!AA7</f>
        <v>3089</v>
      </c>
      <c r="D18" s="48">
        <f t="shared" si="2"/>
        <v>117.05191360363774</v>
      </c>
      <c r="E18" s="49">
        <f t="shared" si="3"/>
        <v>450</v>
      </c>
      <c r="K18" s="11"/>
    </row>
  </sheetData>
  <mergeCells count="11">
    <mergeCell ref="A14:A15"/>
    <mergeCell ref="B14:B15"/>
    <mergeCell ref="C14:C15"/>
    <mergeCell ref="D14:E14"/>
    <mergeCell ref="A2:E2"/>
    <mergeCell ref="A12:E13"/>
    <mergeCell ref="A1:E1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Басанець Т.В.</cp:lastModifiedBy>
  <cp:lastPrinted>2021-01-19T15:43:43Z</cp:lastPrinted>
  <dcterms:created xsi:type="dcterms:W3CDTF">2020-12-10T10:35:03Z</dcterms:created>
  <dcterms:modified xsi:type="dcterms:W3CDTF">2021-03-17T06:35:41Z</dcterms:modified>
</cp:coreProperties>
</file>