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030" activeTab="12"/>
  </bookViews>
  <sheets>
    <sheet name="1" sheetId="23" r:id="rId1"/>
    <sheet name="2" sheetId="39" r:id="rId2"/>
    <sheet name="3" sheetId="42" r:id="rId3"/>
    <sheet name="4" sheetId="48" r:id="rId4"/>
    <sheet name="5" sheetId="49" r:id="rId5"/>
    <sheet name="6" sheetId="50" r:id="rId6"/>
    <sheet name="7" sheetId="51" r:id="rId7"/>
    <sheet name="8" sheetId="52" r:id="rId8"/>
    <sheet name="9" sheetId="53" r:id="rId9"/>
    <sheet name="10" sheetId="54" r:id="rId10"/>
    <sheet name="11" sheetId="25" r:id="rId11"/>
    <sheet name="12" sheetId="55" r:id="rId12"/>
    <sheet name="13" sheetId="56" r:id="rId13"/>
    <sheet name="14" sheetId="57" r:id="rId14"/>
    <sheet name="15" sheetId="58" r:id="rId15"/>
    <sheet name="16" sheetId="59" r:id="rId16"/>
  </sheets>
  <externalReferences>
    <externalReference r:id="rId17"/>
    <externalReference r:id="rId18"/>
    <externalReference r:id="rId19"/>
    <externalReference r:id="rId20"/>
    <externalReference r:id="rId21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>[2]Sheet3!$A$3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4">#REF!</definedName>
    <definedName name="апр" localSheetId="15">#REF!</definedName>
    <definedName name="апр" localSheetId="2">#REF!</definedName>
    <definedName name="апр" localSheetId="3">#REF!</definedName>
    <definedName name="апр" localSheetId="4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4">#REF!</definedName>
    <definedName name="дфтф" localSheetId="15">#REF!</definedName>
    <definedName name="дфтф" localSheetId="2">#REF!</definedName>
    <definedName name="дфтф" localSheetId="3">#REF!</definedName>
    <definedName name="дфтф" localSheetId="4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3">#REF!</definedName>
    <definedName name="лпдаж" localSheetId="4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'10'!$A$1:$AB$28</definedName>
    <definedName name="_xlnm.Print_Area" localSheetId="10">'11'!$A$1:$D$20</definedName>
    <definedName name="_xlnm.Print_Area" localSheetId="11">'12'!$A$1:$K$28</definedName>
    <definedName name="_xlnm.Print_Area" localSheetId="12">'13'!$A$1:$K$28</definedName>
    <definedName name="_xlnm.Print_Area" localSheetId="13">'14'!$A$1:$I$20</definedName>
    <definedName name="_xlnm.Print_Area" localSheetId="14">'15'!$A$1:$AB$28</definedName>
    <definedName name="_xlnm.Print_Area" localSheetId="15">'16'!$A$1:$AB$28</definedName>
    <definedName name="_xlnm.Print_Area" localSheetId="1">'2'!$A$1:$AB$28</definedName>
    <definedName name="_xlnm.Print_Area" localSheetId="2">'3'!$A$1:$E$17</definedName>
    <definedName name="_xlnm.Print_Area" localSheetId="3">'4'!$A$1:$AB$28</definedName>
    <definedName name="_xlnm.Print_Area" localSheetId="4">'5'!$A$1:$E$17</definedName>
    <definedName name="_xlnm.Print_Area" localSheetId="5">'6'!$A$1:$AB$28</definedName>
    <definedName name="_xlnm.Print_Area" localSheetId="6">'7'!$A$1:$E$18</definedName>
    <definedName name="_xlnm.Print_Area" localSheetId="7">'8'!$A$1:$AB$28</definedName>
    <definedName name="_xlnm.Print_Area" localSheetId="8">'9'!$A$1:$E$18</definedName>
    <definedName name="олд" localSheetId="9">'[1]Sheet1 (3)'!#REF!</definedName>
    <definedName name="олд" localSheetId="10">'[1]Sheet1 (3)'!#REF!</definedName>
    <definedName name="олд" localSheetId="11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3">'[1]Sheet1 (3)'!#REF!</definedName>
    <definedName name="олд" localSheetId="4">'[1]Sheet1 (3)'!#REF!</definedName>
    <definedName name="олд" localSheetId="5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9">'[3]Sheet1 (2)'!#REF!</definedName>
    <definedName name="оплад" localSheetId="11">'[3]Sheet1 (2)'!#REF!</definedName>
    <definedName name="оплад" localSheetId="12">'[3]Sheet1 (2)'!#REF!</definedName>
    <definedName name="оплад" localSheetId="14">'[3]Sheet1 (2)'!#REF!</definedName>
    <definedName name="оплад" localSheetId="15">'[3]Sheet1 (2)'!#REF!</definedName>
    <definedName name="оплад" localSheetId="2">'[3]Sheet1 (2)'!#REF!</definedName>
    <definedName name="оплад" localSheetId="3">'[3]Sheet1 (2)'!#REF!</definedName>
    <definedName name="оплад" localSheetId="4">'[3]Sheet1 (2)'!#REF!</definedName>
    <definedName name="оплад" localSheetId="5">'[3]Sheet1 (2)'!#REF!</definedName>
    <definedName name="оплад" localSheetId="6">'[3]Sheet1 (2)'!#REF!</definedName>
    <definedName name="оплад" localSheetId="7">'[3]Sheet1 (2)'!#REF!</definedName>
    <definedName name="оплад" localSheetId="8">'[3]Sheet1 (2)'!#REF!</definedName>
    <definedName name="оплад">'[3]Sheet1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3">#REF!</definedName>
    <definedName name="паовжф" localSheetId="4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9">#REF!</definedName>
    <definedName name="пар" localSheetId="11">#REF!</definedName>
    <definedName name="пар" localSheetId="12">#REF!</definedName>
    <definedName name="пар" localSheetId="14">#REF!</definedName>
    <definedName name="пар" localSheetId="15">#REF!</definedName>
    <definedName name="пар" localSheetId="2">#REF!</definedName>
    <definedName name="пар" localSheetId="3">#REF!</definedName>
    <definedName name="пар" localSheetId="4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9">#REF!</definedName>
    <definedName name="плдаж" localSheetId="11">#REF!</definedName>
    <definedName name="плдаж" localSheetId="12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3">#REF!</definedName>
    <definedName name="плдаж" localSheetId="4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9">#REF!</definedName>
    <definedName name="плдажп" localSheetId="11">#REF!</definedName>
    <definedName name="плдажп" localSheetId="12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3">#REF!</definedName>
    <definedName name="плдажп" localSheetId="4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9">'[3]Sheet1 (3)'!#REF!</definedName>
    <definedName name="праовл" localSheetId="11">'[3]Sheet1 (3)'!#REF!</definedName>
    <definedName name="праовл" localSheetId="12">'[3]Sheet1 (3)'!#REF!</definedName>
    <definedName name="праовл" localSheetId="14">'[3]Sheet1 (3)'!#REF!</definedName>
    <definedName name="праовл" localSheetId="15">'[3]Sheet1 (3)'!#REF!</definedName>
    <definedName name="праовл" localSheetId="2">'[3]Sheet1 (3)'!#REF!</definedName>
    <definedName name="праовл" localSheetId="3">'[3]Sheet1 (3)'!#REF!</definedName>
    <definedName name="праовл" localSheetId="4">'[3]Sheet1 (3)'!#REF!</definedName>
    <definedName name="праовл" localSheetId="5">'[3]Sheet1 (3)'!#REF!</definedName>
    <definedName name="праовл" localSheetId="6">'[3]Sheet1 (3)'!#REF!</definedName>
    <definedName name="праовл" localSheetId="7">'[3]Sheet1 (3)'!#REF!</definedName>
    <definedName name="праовл" localSheetId="8">'[3]Sheet1 (3)'!#REF!</definedName>
    <definedName name="праовл">'[3]Sheet1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3">#REF!</definedName>
    <definedName name="проавлф" localSheetId="4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9">#REF!</definedName>
    <definedName name="рпа" localSheetId="11">#REF!</definedName>
    <definedName name="рпа" localSheetId="12">#REF!</definedName>
    <definedName name="рпа" localSheetId="14">#REF!</definedName>
    <definedName name="рпа" localSheetId="15">#REF!</definedName>
    <definedName name="рпа" localSheetId="2">#REF!</definedName>
    <definedName name="рпа" localSheetId="3">#REF!</definedName>
    <definedName name="рпа" localSheetId="4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9">'[3]Sheet1 (2)'!#REF!</definedName>
    <definedName name="рррр" localSheetId="11">'[3]Sheet1 (2)'!#REF!</definedName>
    <definedName name="рррр" localSheetId="12">'[3]Sheet1 (2)'!#REF!</definedName>
    <definedName name="рррр" localSheetId="14">'[3]Sheet1 (2)'!#REF!</definedName>
    <definedName name="рррр" localSheetId="15">'[3]Sheet1 (2)'!#REF!</definedName>
    <definedName name="рррр" localSheetId="2">'[3]Sheet1 (2)'!#REF!</definedName>
    <definedName name="рррр" localSheetId="3">'[3]Sheet1 (2)'!#REF!</definedName>
    <definedName name="рррр" localSheetId="4">'[3]Sheet1 (2)'!#REF!</definedName>
    <definedName name="рррр" localSheetId="5">'[3]Sheet1 (2)'!#REF!</definedName>
    <definedName name="рррр" localSheetId="6">'[3]Sheet1 (2)'!#REF!</definedName>
    <definedName name="рррр" localSheetId="7">'[3]Sheet1 (2)'!#REF!</definedName>
    <definedName name="рррр" localSheetId="8">'[3]Sheet1 (2)'!#REF!</definedName>
    <definedName name="рррр">'[3]Sheet1 (2)'!#REF!</definedName>
    <definedName name="ррррау" localSheetId="9">'[1]Sheet1 (3)'!#REF!</definedName>
    <definedName name="ррррау" localSheetId="11">'[1]Sheet1 (3)'!#REF!</definedName>
    <definedName name="ррррау" localSheetId="12">'[1]Sheet1 (3)'!#REF!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3">'[1]Sheet1 (3)'!#REF!</definedName>
    <definedName name="ррррау" localSheetId="4">'[1]Sheet1 (3)'!#REF!</definedName>
    <definedName name="ррррау" localSheetId="5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>[4]Sheet3!$A$2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</workbook>
</file>

<file path=xl/calcChain.xml><?xml version="1.0" encoding="utf-8"?>
<calcChain xmlns="http://schemas.openxmlformats.org/spreadsheetml/2006/main">
  <c r="B20" i="25" l="1"/>
  <c r="B19" i="25"/>
  <c r="B18" i="25"/>
  <c r="B13" i="25"/>
  <c r="B12" i="25"/>
  <c r="B11" i="25"/>
  <c r="B10" i="25"/>
  <c r="B9" i="25"/>
  <c r="B8" i="25"/>
  <c r="E9" i="56" l="1"/>
  <c r="E10" i="56"/>
  <c r="E11" i="56"/>
  <c r="E12" i="56"/>
  <c r="E13" i="56"/>
  <c r="E14" i="56"/>
  <c r="E15" i="56"/>
  <c r="E16" i="56"/>
  <c r="E17" i="56"/>
  <c r="E18" i="56"/>
  <c r="E19" i="56"/>
  <c r="E20" i="56"/>
  <c r="E21" i="56"/>
  <c r="E22" i="56"/>
  <c r="E23" i="56"/>
  <c r="E24" i="56"/>
  <c r="E25" i="56"/>
  <c r="E26" i="56"/>
  <c r="E27" i="56"/>
  <c r="E28" i="56"/>
  <c r="E8" i="56"/>
  <c r="E7" i="56"/>
  <c r="E7" i="55"/>
  <c r="J9" i="56" l="1"/>
  <c r="J10" i="56"/>
  <c r="J11" i="56"/>
  <c r="J12" i="56"/>
  <c r="J13" i="56"/>
  <c r="J14" i="56"/>
  <c r="J15" i="56"/>
  <c r="J16" i="56"/>
  <c r="J17" i="56"/>
  <c r="J18" i="56"/>
  <c r="J19" i="56"/>
  <c r="J20" i="56"/>
  <c r="J21" i="56"/>
  <c r="J22" i="56"/>
  <c r="J23" i="56"/>
  <c r="J24" i="56"/>
  <c r="J25" i="56"/>
  <c r="J26" i="56"/>
  <c r="J27" i="56"/>
  <c r="J28" i="56"/>
  <c r="J8" i="56"/>
  <c r="I9" i="56"/>
  <c r="I10" i="56"/>
  <c r="I11" i="56"/>
  <c r="I12" i="56"/>
  <c r="I13" i="56"/>
  <c r="I14" i="56"/>
  <c r="I15" i="56"/>
  <c r="I16" i="56"/>
  <c r="I17" i="56"/>
  <c r="I18" i="56"/>
  <c r="I19" i="56"/>
  <c r="I20" i="56"/>
  <c r="I21" i="56"/>
  <c r="I22" i="56"/>
  <c r="I23" i="56"/>
  <c r="I24" i="56"/>
  <c r="I25" i="56"/>
  <c r="I26" i="56"/>
  <c r="I27" i="56"/>
  <c r="I28" i="56"/>
  <c r="I8" i="56"/>
  <c r="H9" i="56"/>
  <c r="H10" i="56"/>
  <c r="H11" i="56"/>
  <c r="H12" i="56"/>
  <c r="H13" i="56"/>
  <c r="H14" i="56"/>
  <c r="H15" i="56"/>
  <c r="H16" i="56"/>
  <c r="H17" i="56"/>
  <c r="H18" i="56"/>
  <c r="H19" i="56"/>
  <c r="H20" i="56"/>
  <c r="H21" i="56"/>
  <c r="H22" i="56"/>
  <c r="H23" i="56"/>
  <c r="H24" i="56"/>
  <c r="H25" i="56"/>
  <c r="H26" i="56"/>
  <c r="H27" i="56"/>
  <c r="H28" i="56"/>
  <c r="H8" i="56"/>
  <c r="G9" i="56"/>
  <c r="G10" i="56"/>
  <c r="G11" i="56"/>
  <c r="G12" i="56"/>
  <c r="G13" i="56"/>
  <c r="G14" i="56"/>
  <c r="G15" i="56"/>
  <c r="G16" i="56"/>
  <c r="G17" i="56"/>
  <c r="G18" i="56"/>
  <c r="G19" i="56"/>
  <c r="G20" i="56"/>
  <c r="G21" i="56"/>
  <c r="G22" i="56"/>
  <c r="G23" i="56"/>
  <c r="G24" i="56"/>
  <c r="G25" i="56"/>
  <c r="G26" i="56"/>
  <c r="G27" i="56"/>
  <c r="G28" i="56"/>
  <c r="G8" i="56"/>
  <c r="F9" i="56"/>
  <c r="F10" i="56"/>
  <c r="F11" i="56"/>
  <c r="F12" i="56"/>
  <c r="F13" i="56"/>
  <c r="F14" i="56"/>
  <c r="F15" i="56"/>
  <c r="F16" i="56"/>
  <c r="F17" i="56"/>
  <c r="F18" i="56"/>
  <c r="F19" i="56"/>
  <c r="F20" i="56"/>
  <c r="F21" i="56"/>
  <c r="F22" i="56"/>
  <c r="F23" i="56"/>
  <c r="F24" i="56"/>
  <c r="F25" i="56"/>
  <c r="F26" i="56"/>
  <c r="F27" i="56"/>
  <c r="F28" i="56"/>
  <c r="F8" i="56"/>
  <c r="D9" i="56"/>
  <c r="D10" i="56"/>
  <c r="D11" i="56"/>
  <c r="D12" i="56"/>
  <c r="D13" i="56"/>
  <c r="D14" i="56"/>
  <c r="D15" i="56"/>
  <c r="D16" i="56"/>
  <c r="D17" i="56"/>
  <c r="D18" i="56"/>
  <c r="D19" i="56"/>
  <c r="D20" i="56"/>
  <c r="D21" i="56"/>
  <c r="D22" i="56"/>
  <c r="D23" i="56"/>
  <c r="D24" i="56"/>
  <c r="D25" i="56"/>
  <c r="D26" i="56"/>
  <c r="D27" i="56"/>
  <c r="D28" i="56"/>
  <c r="D8" i="56"/>
  <c r="C9" i="56"/>
  <c r="C10" i="56"/>
  <c r="C11" i="56"/>
  <c r="C12" i="56"/>
  <c r="C13" i="56"/>
  <c r="C14" i="56"/>
  <c r="C15" i="56"/>
  <c r="C16" i="56"/>
  <c r="C17" i="56"/>
  <c r="C18" i="56"/>
  <c r="C19" i="56"/>
  <c r="C20" i="56"/>
  <c r="C21" i="56"/>
  <c r="C22" i="56"/>
  <c r="C23" i="56"/>
  <c r="C24" i="56"/>
  <c r="C25" i="56"/>
  <c r="C26" i="56"/>
  <c r="C27" i="56"/>
  <c r="C28" i="56"/>
  <c r="C8" i="56"/>
  <c r="B9" i="56"/>
  <c r="B10" i="56"/>
  <c r="B11" i="56"/>
  <c r="B12" i="56"/>
  <c r="B13" i="56"/>
  <c r="B14" i="56"/>
  <c r="B15" i="56"/>
  <c r="B16" i="56"/>
  <c r="B17" i="56"/>
  <c r="B18" i="56"/>
  <c r="B19" i="56"/>
  <c r="B20" i="56"/>
  <c r="B21" i="56"/>
  <c r="B22" i="56"/>
  <c r="B23" i="56"/>
  <c r="B24" i="56"/>
  <c r="B25" i="56"/>
  <c r="B26" i="56"/>
  <c r="B27" i="56"/>
  <c r="B28" i="56"/>
  <c r="B8" i="56"/>
  <c r="K9" i="56" l="1"/>
  <c r="K10" i="56"/>
  <c r="K11" i="56"/>
  <c r="K12" i="56"/>
  <c r="K13" i="56"/>
  <c r="K14" i="56"/>
  <c r="K15" i="56"/>
  <c r="K16" i="56"/>
  <c r="K17" i="56"/>
  <c r="K18" i="56"/>
  <c r="K19" i="56"/>
  <c r="K20" i="56"/>
  <c r="K21" i="56"/>
  <c r="K22" i="56"/>
  <c r="K23" i="56"/>
  <c r="K24" i="56"/>
  <c r="K25" i="56"/>
  <c r="K26" i="56"/>
  <c r="K27" i="56"/>
  <c r="K28" i="56"/>
  <c r="K8" i="56"/>
  <c r="AA9" i="58"/>
  <c r="AA10" i="58"/>
  <c r="AA11" i="58"/>
  <c r="AA12" i="58"/>
  <c r="AA13" i="58"/>
  <c r="AA14" i="58"/>
  <c r="AA15" i="58"/>
  <c r="AA16" i="58"/>
  <c r="AA17" i="58"/>
  <c r="AA18" i="58"/>
  <c r="AA19" i="58"/>
  <c r="AA20" i="58"/>
  <c r="AA21" i="58"/>
  <c r="AA22" i="58"/>
  <c r="AA23" i="58"/>
  <c r="AA24" i="58"/>
  <c r="AA25" i="58"/>
  <c r="AA26" i="58"/>
  <c r="AA27" i="58"/>
  <c r="AA28" i="58"/>
  <c r="AA8" i="58"/>
  <c r="X9" i="58"/>
  <c r="X10" i="58"/>
  <c r="X11" i="58"/>
  <c r="X12" i="58"/>
  <c r="X13" i="58"/>
  <c r="X14" i="58"/>
  <c r="X15" i="58"/>
  <c r="X16" i="58"/>
  <c r="X17" i="58"/>
  <c r="X18" i="58"/>
  <c r="X19" i="58"/>
  <c r="X20" i="58"/>
  <c r="X21" i="58"/>
  <c r="X22" i="58"/>
  <c r="X23" i="58"/>
  <c r="X24" i="58"/>
  <c r="X25" i="58"/>
  <c r="X26" i="58"/>
  <c r="X27" i="58"/>
  <c r="X28" i="58"/>
  <c r="X8" i="58"/>
  <c r="U9" i="58"/>
  <c r="U10" i="58"/>
  <c r="U11" i="58"/>
  <c r="U12" i="58"/>
  <c r="U13" i="58"/>
  <c r="U14" i="58"/>
  <c r="U15" i="58"/>
  <c r="U16" i="58"/>
  <c r="U17" i="58"/>
  <c r="U18" i="58"/>
  <c r="U19" i="58"/>
  <c r="U20" i="58"/>
  <c r="U21" i="58"/>
  <c r="U22" i="58"/>
  <c r="U23" i="58"/>
  <c r="U24" i="58"/>
  <c r="U25" i="58"/>
  <c r="U26" i="58"/>
  <c r="U27" i="58"/>
  <c r="U28" i="58"/>
  <c r="U8" i="58"/>
  <c r="R9" i="58"/>
  <c r="R10" i="58"/>
  <c r="R11" i="58"/>
  <c r="R12" i="58"/>
  <c r="R13" i="58"/>
  <c r="R14" i="58"/>
  <c r="R15" i="58"/>
  <c r="R16" i="58"/>
  <c r="R17" i="58"/>
  <c r="R18" i="58"/>
  <c r="R19" i="58"/>
  <c r="R20" i="58"/>
  <c r="R21" i="58"/>
  <c r="R22" i="58"/>
  <c r="R23" i="58"/>
  <c r="R24" i="58"/>
  <c r="R25" i="58"/>
  <c r="R26" i="58"/>
  <c r="R27" i="58"/>
  <c r="R28" i="58"/>
  <c r="R8" i="58"/>
  <c r="O9" i="58"/>
  <c r="O10" i="58"/>
  <c r="O11" i="58"/>
  <c r="O12" i="58"/>
  <c r="O13" i="58"/>
  <c r="O14" i="58"/>
  <c r="O15" i="58"/>
  <c r="O16" i="58"/>
  <c r="O17" i="58"/>
  <c r="O18" i="58"/>
  <c r="O19" i="58"/>
  <c r="O20" i="58"/>
  <c r="O21" i="58"/>
  <c r="O22" i="58"/>
  <c r="O23" i="58"/>
  <c r="O24" i="58"/>
  <c r="O25" i="58"/>
  <c r="O26" i="58"/>
  <c r="O27" i="58"/>
  <c r="O28" i="58"/>
  <c r="O8" i="58"/>
  <c r="L9" i="58"/>
  <c r="L10" i="58"/>
  <c r="L11" i="58"/>
  <c r="L12" i="58"/>
  <c r="L13" i="58"/>
  <c r="L14" i="58"/>
  <c r="L15" i="58"/>
  <c r="L16" i="58"/>
  <c r="L17" i="58"/>
  <c r="L18" i="58"/>
  <c r="L19" i="58"/>
  <c r="L20" i="58"/>
  <c r="L21" i="58"/>
  <c r="L22" i="58"/>
  <c r="L23" i="58"/>
  <c r="L24" i="58"/>
  <c r="L25" i="58"/>
  <c r="L26" i="58"/>
  <c r="L27" i="58"/>
  <c r="L28" i="58"/>
  <c r="L8" i="58"/>
  <c r="I9" i="58"/>
  <c r="I10" i="58"/>
  <c r="I11" i="58"/>
  <c r="I12" i="58"/>
  <c r="I13" i="58"/>
  <c r="I14" i="58"/>
  <c r="I15" i="58"/>
  <c r="I16" i="58"/>
  <c r="I17" i="58"/>
  <c r="I18" i="58"/>
  <c r="I19" i="58"/>
  <c r="I20" i="58"/>
  <c r="I21" i="58"/>
  <c r="I22" i="58"/>
  <c r="I23" i="58"/>
  <c r="I24" i="58"/>
  <c r="I25" i="58"/>
  <c r="I26" i="58"/>
  <c r="I27" i="58"/>
  <c r="I28" i="58"/>
  <c r="I8" i="58"/>
  <c r="F9" i="58"/>
  <c r="F10" i="58"/>
  <c r="F11" i="58"/>
  <c r="F12" i="58"/>
  <c r="F13" i="58"/>
  <c r="F14" i="58"/>
  <c r="F15" i="58"/>
  <c r="F16" i="58"/>
  <c r="F17" i="58"/>
  <c r="F18" i="58"/>
  <c r="F19" i="58"/>
  <c r="F20" i="58"/>
  <c r="F21" i="58"/>
  <c r="F22" i="58"/>
  <c r="F23" i="58"/>
  <c r="F24" i="58"/>
  <c r="F25" i="58"/>
  <c r="F26" i="58"/>
  <c r="F27" i="58"/>
  <c r="F28" i="58"/>
  <c r="F8" i="58"/>
  <c r="C9" i="58"/>
  <c r="C10" i="58"/>
  <c r="C11" i="58"/>
  <c r="C12" i="58"/>
  <c r="C13" i="58"/>
  <c r="C14" i="58"/>
  <c r="C15" i="58"/>
  <c r="C16" i="58"/>
  <c r="C17" i="58"/>
  <c r="C18" i="58"/>
  <c r="C19" i="58"/>
  <c r="C20" i="58"/>
  <c r="C21" i="58"/>
  <c r="C22" i="58"/>
  <c r="C23" i="58"/>
  <c r="C24" i="58"/>
  <c r="C25" i="58"/>
  <c r="C26" i="58"/>
  <c r="C27" i="58"/>
  <c r="C28" i="58"/>
  <c r="C8" i="58"/>
  <c r="AB28" i="59" l="1"/>
  <c r="Y28" i="59"/>
  <c r="V28" i="59"/>
  <c r="S28" i="59"/>
  <c r="P28" i="59"/>
  <c r="M28" i="59"/>
  <c r="J28" i="59"/>
  <c r="G28" i="59"/>
  <c r="D28" i="59"/>
  <c r="AB27" i="59"/>
  <c r="Y27" i="59"/>
  <c r="V27" i="59"/>
  <c r="S27" i="59"/>
  <c r="P27" i="59"/>
  <c r="M27" i="59"/>
  <c r="J27" i="59"/>
  <c r="G27" i="59"/>
  <c r="D27" i="59"/>
  <c r="AB26" i="59"/>
  <c r="Y26" i="59"/>
  <c r="V26" i="59"/>
  <c r="S26" i="59"/>
  <c r="P26" i="59"/>
  <c r="M26" i="59"/>
  <c r="J26" i="59"/>
  <c r="G26" i="59"/>
  <c r="D26" i="59"/>
  <c r="AB25" i="59"/>
  <c r="Y25" i="59"/>
  <c r="V25" i="59"/>
  <c r="S25" i="59"/>
  <c r="P25" i="59"/>
  <c r="M25" i="59"/>
  <c r="J25" i="59"/>
  <c r="G25" i="59"/>
  <c r="D25" i="59"/>
  <c r="AB24" i="59"/>
  <c r="Y24" i="59"/>
  <c r="V24" i="59"/>
  <c r="S24" i="59"/>
  <c r="P24" i="59"/>
  <c r="M24" i="59"/>
  <c r="J24" i="59"/>
  <c r="G24" i="59"/>
  <c r="D24" i="59"/>
  <c r="AB23" i="59"/>
  <c r="Y23" i="59"/>
  <c r="V23" i="59"/>
  <c r="S23" i="59"/>
  <c r="P23" i="59"/>
  <c r="M23" i="59"/>
  <c r="J23" i="59"/>
  <c r="G23" i="59"/>
  <c r="D23" i="59"/>
  <c r="AB22" i="59"/>
  <c r="Y22" i="59"/>
  <c r="V22" i="59"/>
  <c r="S22" i="59"/>
  <c r="P22" i="59"/>
  <c r="M22" i="59"/>
  <c r="J22" i="59"/>
  <c r="G22" i="59"/>
  <c r="D22" i="59"/>
  <c r="AB21" i="59"/>
  <c r="Y21" i="59"/>
  <c r="V21" i="59"/>
  <c r="S21" i="59"/>
  <c r="P21" i="59"/>
  <c r="M21" i="59"/>
  <c r="J21" i="59"/>
  <c r="G21" i="59"/>
  <c r="D21" i="59"/>
  <c r="AB20" i="59"/>
  <c r="Y20" i="59"/>
  <c r="V20" i="59"/>
  <c r="S20" i="59"/>
  <c r="P20" i="59"/>
  <c r="M20" i="59"/>
  <c r="J20" i="59"/>
  <c r="G20" i="59"/>
  <c r="D20" i="59"/>
  <c r="AB19" i="59"/>
  <c r="Y19" i="59"/>
  <c r="V19" i="59"/>
  <c r="S19" i="59"/>
  <c r="P19" i="59"/>
  <c r="M19" i="59"/>
  <c r="J19" i="59"/>
  <c r="G19" i="59"/>
  <c r="D19" i="59"/>
  <c r="AB18" i="59"/>
  <c r="Y18" i="59"/>
  <c r="V18" i="59"/>
  <c r="S18" i="59"/>
  <c r="P18" i="59"/>
  <c r="M18" i="59"/>
  <c r="J18" i="59"/>
  <c r="G18" i="59"/>
  <c r="D18" i="59"/>
  <c r="AB17" i="59"/>
  <c r="Y17" i="59"/>
  <c r="V17" i="59"/>
  <c r="S17" i="59"/>
  <c r="P17" i="59"/>
  <c r="M17" i="59"/>
  <c r="J17" i="59"/>
  <c r="G17" i="59"/>
  <c r="D17" i="59"/>
  <c r="AB16" i="59"/>
  <c r="Y16" i="59"/>
  <c r="V16" i="59"/>
  <c r="S16" i="59"/>
  <c r="P16" i="59"/>
  <c r="M16" i="59"/>
  <c r="J16" i="59"/>
  <c r="G16" i="59"/>
  <c r="D16" i="59"/>
  <c r="AB15" i="59"/>
  <c r="Y15" i="59"/>
  <c r="V15" i="59"/>
  <c r="S15" i="59"/>
  <c r="P15" i="59"/>
  <c r="M15" i="59"/>
  <c r="J15" i="59"/>
  <c r="G15" i="59"/>
  <c r="D15" i="59"/>
  <c r="AB14" i="59"/>
  <c r="Y14" i="59"/>
  <c r="V14" i="59"/>
  <c r="S14" i="59"/>
  <c r="P14" i="59"/>
  <c r="M14" i="59"/>
  <c r="J14" i="59"/>
  <c r="G14" i="59"/>
  <c r="D14" i="59"/>
  <c r="AB13" i="59"/>
  <c r="Y13" i="59"/>
  <c r="V13" i="59"/>
  <c r="S13" i="59"/>
  <c r="P13" i="59"/>
  <c r="M13" i="59"/>
  <c r="J13" i="59"/>
  <c r="G13" i="59"/>
  <c r="D13" i="59"/>
  <c r="AB12" i="59"/>
  <c r="Y12" i="59"/>
  <c r="V12" i="59"/>
  <c r="S12" i="59"/>
  <c r="P12" i="59"/>
  <c r="M12" i="59"/>
  <c r="J12" i="59"/>
  <c r="G12" i="59"/>
  <c r="D12" i="59"/>
  <c r="AB11" i="59"/>
  <c r="Y11" i="59"/>
  <c r="V11" i="59"/>
  <c r="S11" i="59"/>
  <c r="P11" i="59"/>
  <c r="M11" i="59"/>
  <c r="J11" i="59"/>
  <c r="G11" i="59"/>
  <c r="D11" i="59"/>
  <c r="AB10" i="59"/>
  <c r="Y10" i="59"/>
  <c r="V10" i="59"/>
  <c r="S10" i="59"/>
  <c r="P10" i="59"/>
  <c r="M10" i="59"/>
  <c r="J10" i="59"/>
  <c r="G10" i="59"/>
  <c r="D10" i="59"/>
  <c r="AB9" i="59"/>
  <c r="Y9" i="59"/>
  <c r="V9" i="59"/>
  <c r="S9" i="59"/>
  <c r="P9" i="59"/>
  <c r="M9" i="59"/>
  <c r="J9" i="59"/>
  <c r="G9" i="59"/>
  <c r="D9" i="59"/>
  <c r="AB8" i="59"/>
  <c r="Y8" i="59"/>
  <c r="V8" i="59"/>
  <c r="S8" i="59"/>
  <c r="P8" i="59"/>
  <c r="M8" i="59"/>
  <c r="J8" i="59"/>
  <c r="G8" i="59"/>
  <c r="D8" i="59"/>
  <c r="AA7" i="59"/>
  <c r="G20" i="57" s="1"/>
  <c r="Z7" i="59"/>
  <c r="AB7" i="59" s="1"/>
  <c r="X7" i="59"/>
  <c r="G19" i="57" s="1"/>
  <c r="W7" i="59"/>
  <c r="Y7" i="59" s="1"/>
  <c r="U7" i="59"/>
  <c r="T7" i="59"/>
  <c r="R7" i="59"/>
  <c r="Q7" i="59"/>
  <c r="S7" i="59" s="1"/>
  <c r="O7" i="59"/>
  <c r="N7" i="59"/>
  <c r="P7" i="59" s="1"/>
  <c r="L7" i="59"/>
  <c r="G11" i="57" s="1"/>
  <c r="K7" i="59"/>
  <c r="F11" i="57" s="1"/>
  <c r="I7" i="59"/>
  <c r="H7" i="59"/>
  <c r="F7" i="59"/>
  <c r="E7" i="59"/>
  <c r="G7" i="59" s="1"/>
  <c r="C7" i="59"/>
  <c r="B7" i="59"/>
  <c r="AB28" i="58"/>
  <c r="Y28" i="58"/>
  <c r="V28" i="58"/>
  <c r="S28" i="58"/>
  <c r="P28" i="58"/>
  <c r="M28" i="58"/>
  <c r="J28" i="58"/>
  <c r="G28" i="58"/>
  <c r="D28" i="58"/>
  <c r="AB27" i="58"/>
  <c r="Y27" i="58"/>
  <c r="V27" i="58"/>
  <c r="S27" i="58"/>
  <c r="P27" i="58"/>
  <c r="M27" i="58"/>
  <c r="J27" i="58"/>
  <c r="G27" i="58"/>
  <c r="D27" i="58"/>
  <c r="AB26" i="58"/>
  <c r="Y26" i="58"/>
  <c r="V26" i="58"/>
  <c r="S26" i="58"/>
  <c r="P26" i="58"/>
  <c r="M26" i="58"/>
  <c r="J26" i="58"/>
  <c r="G26" i="58"/>
  <c r="D26" i="58"/>
  <c r="AB25" i="58"/>
  <c r="Y25" i="58"/>
  <c r="V25" i="58"/>
  <c r="S25" i="58"/>
  <c r="P25" i="58"/>
  <c r="M25" i="58"/>
  <c r="J25" i="58"/>
  <c r="G25" i="58"/>
  <c r="D25" i="58"/>
  <c r="AB24" i="58"/>
  <c r="Y24" i="58"/>
  <c r="V24" i="58"/>
  <c r="S24" i="58"/>
  <c r="P24" i="58"/>
  <c r="M24" i="58"/>
  <c r="J24" i="58"/>
  <c r="G24" i="58"/>
  <c r="D24" i="58"/>
  <c r="AB23" i="58"/>
  <c r="Y23" i="58"/>
  <c r="V23" i="58"/>
  <c r="S23" i="58"/>
  <c r="P23" i="58"/>
  <c r="M23" i="58"/>
  <c r="J23" i="58"/>
  <c r="G23" i="58"/>
  <c r="D23" i="58"/>
  <c r="AB22" i="58"/>
  <c r="Y22" i="58"/>
  <c r="V22" i="58"/>
  <c r="S22" i="58"/>
  <c r="P22" i="58"/>
  <c r="M22" i="58"/>
  <c r="J22" i="58"/>
  <c r="G22" i="58"/>
  <c r="D22" i="58"/>
  <c r="AB21" i="58"/>
  <c r="Y21" i="58"/>
  <c r="V21" i="58"/>
  <c r="S21" i="58"/>
  <c r="P21" i="58"/>
  <c r="M21" i="58"/>
  <c r="J21" i="58"/>
  <c r="G21" i="58"/>
  <c r="D21" i="58"/>
  <c r="AB20" i="58"/>
  <c r="Y20" i="58"/>
  <c r="V20" i="58"/>
  <c r="S20" i="58"/>
  <c r="P20" i="58"/>
  <c r="M20" i="58"/>
  <c r="J20" i="58"/>
  <c r="G20" i="58"/>
  <c r="D20" i="58"/>
  <c r="AB19" i="58"/>
  <c r="Y19" i="58"/>
  <c r="V19" i="58"/>
  <c r="S19" i="58"/>
  <c r="P19" i="58"/>
  <c r="M19" i="58"/>
  <c r="J19" i="58"/>
  <c r="G19" i="58"/>
  <c r="D19" i="58"/>
  <c r="AB18" i="58"/>
  <c r="Y18" i="58"/>
  <c r="V18" i="58"/>
  <c r="S18" i="58"/>
  <c r="P18" i="58"/>
  <c r="M18" i="58"/>
  <c r="J18" i="58"/>
  <c r="G18" i="58"/>
  <c r="D18" i="58"/>
  <c r="AB17" i="58"/>
  <c r="Y17" i="58"/>
  <c r="V17" i="58"/>
  <c r="S17" i="58"/>
  <c r="P17" i="58"/>
  <c r="M17" i="58"/>
  <c r="J17" i="58"/>
  <c r="G17" i="58"/>
  <c r="D17" i="58"/>
  <c r="AB16" i="58"/>
  <c r="Y16" i="58"/>
  <c r="V16" i="58"/>
  <c r="S16" i="58"/>
  <c r="P16" i="58"/>
  <c r="M16" i="58"/>
  <c r="J16" i="58"/>
  <c r="G16" i="58"/>
  <c r="D16" i="58"/>
  <c r="AB15" i="58"/>
  <c r="Y15" i="58"/>
  <c r="V15" i="58"/>
  <c r="S15" i="58"/>
  <c r="P15" i="58"/>
  <c r="M15" i="58"/>
  <c r="J15" i="58"/>
  <c r="G15" i="58"/>
  <c r="D15" i="58"/>
  <c r="AB14" i="58"/>
  <c r="Y14" i="58"/>
  <c r="V14" i="58"/>
  <c r="S14" i="58"/>
  <c r="P14" i="58"/>
  <c r="M14" i="58"/>
  <c r="J14" i="58"/>
  <c r="G14" i="58"/>
  <c r="D14" i="58"/>
  <c r="AB13" i="58"/>
  <c r="Y13" i="58"/>
  <c r="V13" i="58"/>
  <c r="S13" i="58"/>
  <c r="P13" i="58"/>
  <c r="M13" i="58"/>
  <c r="J13" i="58"/>
  <c r="G13" i="58"/>
  <c r="D13" i="58"/>
  <c r="AB12" i="58"/>
  <c r="Y12" i="58"/>
  <c r="V12" i="58"/>
  <c r="S12" i="58"/>
  <c r="P12" i="58"/>
  <c r="M12" i="58"/>
  <c r="J12" i="58"/>
  <c r="G12" i="58"/>
  <c r="D12" i="58"/>
  <c r="AB11" i="58"/>
  <c r="Y11" i="58"/>
  <c r="V11" i="58"/>
  <c r="S11" i="58"/>
  <c r="P11" i="58"/>
  <c r="M11" i="58"/>
  <c r="J11" i="58"/>
  <c r="G11" i="58"/>
  <c r="D11" i="58"/>
  <c r="AB10" i="58"/>
  <c r="Y10" i="58"/>
  <c r="V10" i="58"/>
  <c r="S10" i="58"/>
  <c r="P10" i="58"/>
  <c r="M10" i="58"/>
  <c r="J10" i="58"/>
  <c r="G10" i="58"/>
  <c r="D10" i="58"/>
  <c r="AB9" i="58"/>
  <c r="Y9" i="58"/>
  <c r="V9" i="58"/>
  <c r="S9" i="58"/>
  <c r="P9" i="58"/>
  <c r="M9" i="58"/>
  <c r="J9" i="58"/>
  <c r="G9" i="58"/>
  <c r="D9" i="58"/>
  <c r="AB8" i="58"/>
  <c r="Y8" i="58"/>
  <c r="V8" i="58"/>
  <c r="S8" i="58"/>
  <c r="P8" i="58"/>
  <c r="M8" i="58"/>
  <c r="J8" i="58"/>
  <c r="G8" i="58"/>
  <c r="D8" i="58"/>
  <c r="AA7" i="58"/>
  <c r="C20" i="57" s="1"/>
  <c r="Z7" i="58"/>
  <c r="X7" i="58"/>
  <c r="C19" i="57" s="1"/>
  <c r="W7" i="58"/>
  <c r="B19" i="57" s="1"/>
  <c r="U7" i="58"/>
  <c r="C18" i="57" s="1"/>
  <c r="T7" i="58"/>
  <c r="R7" i="58"/>
  <c r="C13" i="57" s="1"/>
  <c r="Q7" i="58"/>
  <c r="O7" i="58"/>
  <c r="C12" i="57" s="1"/>
  <c r="N7" i="58"/>
  <c r="L7" i="58"/>
  <c r="C11" i="57" s="1"/>
  <c r="K7" i="58"/>
  <c r="I7" i="58"/>
  <c r="C10" i="57" s="1"/>
  <c r="H7" i="58"/>
  <c r="F7" i="58"/>
  <c r="C9" i="57" s="1"/>
  <c r="E7" i="58"/>
  <c r="C7" i="58"/>
  <c r="C8" i="57" s="1"/>
  <c r="B7" i="58"/>
  <c r="F20" i="57"/>
  <c r="B20" i="57"/>
  <c r="G18" i="57"/>
  <c r="F18" i="57"/>
  <c r="B18" i="57"/>
  <c r="G13" i="57"/>
  <c r="B13" i="57"/>
  <c r="G12" i="57"/>
  <c r="B12" i="57"/>
  <c r="B11" i="57"/>
  <c r="G10" i="57"/>
  <c r="F10" i="57"/>
  <c r="B10" i="57"/>
  <c r="G9" i="57"/>
  <c r="B9" i="57"/>
  <c r="G8" i="57"/>
  <c r="B8" i="57"/>
  <c r="H10" i="57" l="1"/>
  <c r="J7" i="59"/>
  <c r="V7" i="59"/>
  <c r="H18" i="57"/>
  <c r="F13" i="57"/>
  <c r="I13" i="57" s="1"/>
  <c r="F9" i="57"/>
  <c r="I9" i="57" s="1"/>
  <c r="E12" i="57"/>
  <c r="M7" i="59"/>
  <c r="D7" i="59"/>
  <c r="D18" i="57"/>
  <c r="V7" i="58"/>
  <c r="AB7" i="58"/>
  <c r="D20" i="57"/>
  <c r="Y7" i="58"/>
  <c r="S7" i="58"/>
  <c r="D12" i="57"/>
  <c r="P7" i="58"/>
  <c r="M7" i="58"/>
  <c r="D10" i="57"/>
  <c r="J7" i="58"/>
  <c r="G7" i="58"/>
  <c r="D8" i="57"/>
  <c r="D7" i="58"/>
  <c r="I20" i="57"/>
  <c r="F19" i="57"/>
  <c r="I19" i="57" s="1"/>
  <c r="I11" i="57"/>
  <c r="E20" i="57"/>
  <c r="E8" i="57"/>
  <c r="H20" i="57"/>
  <c r="I18" i="57"/>
  <c r="H13" i="57"/>
  <c r="F12" i="57"/>
  <c r="H12" i="57" s="1"/>
  <c r="H11" i="57"/>
  <c r="I10" i="57"/>
  <c r="F8" i="57"/>
  <c r="H8" i="57" s="1"/>
  <c r="E18" i="57"/>
  <c r="E10" i="57"/>
  <c r="E9" i="57"/>
  <c r="D9" i="57"/>
  <c r="E11" i="57"/>
  <c r="D11" i="57"/>
  <c r="E13" i="57"/>
  <c r="D13" i="57"/>
  <c r="E19" i="57"/>
  <c r="D19" i="57"/>
  <c r="H9" i="57" l="1"/>
  <c r="H19" i="57"/>
  <c r="I12" i="57"/>
  <c r="I8" i="57"/>
  <c r="K7" i="56"/>
  <c r="D20" i="25" s="1"/>
  <c r="J7" i="56"/>
  <c r="D19" i="25" s="1"/>
  <c r="I7" i="56"/>
  <c r="D18" i="25" s="1"/>
  <c r="H7" i="56"/>
  <c r="D13" i="25" s="1"/>
  <c r="G7" i="56"/>
  <c r="D12" i="25" s="1"/>
  <c r="F7" i="56"/>
  <c r="D11" i="25" s="1"/>
  <c r="D7" i="56"/>
  <c r="D10" i="25" s="1"/>
  <c r="C7" i="56"/>
  <c r="D9" i="25" s="1"/>
  <c r="B7" i="56"/>
  <c r="D8" i="25" s="1"/>
  <c r="K7" i="55"/>
  <c r="C20" i="25" s="1"/>
  <c r="J7" i="55"/>
  <c r="C19" i="25" s="1"/>
  <c r="I7" i="55"/>
  <c r="C18" i="25" s="1"/>
  <c r="H7" i="55"/>
  <c r="C13" i="25" s="1"/>
  <c r="G7" i="55"/>
  <c r="C12" i="25" s="1"/>
  <c r="F7" i="55"/>
  <c r="C11" i="25" s="1"/>
  <c r="D7" i="55"/>
  <c r="C10" i="25" s="1"/>
  <c r="C7" i="55"/>
  <c r="C9" i="25" s="1"/>
  <c r="B7" i="55"/>
  <c r="C8" i="25" s="1"/>
  <c r="AB28" i="54"/>
  <c r="Y28" i="54"/>
  <c r="V28" i="54"/>
  <c r="S28" i="54"/>
  <c r="P28" i="54"/>
  <c r="M28" i="54"/>
  <c r="J28" i="54"/>
  <c r="G28" i="54"/>
  <c r="D28" i="54"/>
  <c r="AB27" i="54"/>
  <c r="Y27" i="54"/>
  <c r="V27" i="54"/>
  <c r="S27" i="54"/>
  <c r="P27" i="54"/>
  <c r="M27" i="54"/>
  <c r="J27" i="54"/>
  <c r="G27" i="54"/>
  <c r="D27" i="54"/>
  <c r="AB26" i="54"/>
  <c r="Y26" i="54"/>
  <c r="V26" i="54"/>
  <c r="S26" i="54"/>
  <c r="P26" i="54"/>
  <c r="M26" i="54"/>
  <c r="J26" i="54"/>
  <c r="G26" i="54"/>
  <c r="D26" i="54"/>
  <c r="AB25" i="54"/>
  <c r="Y25" i="54"/>
  <c r="V25" i="54"/>
  <c r="S25" i="54"/>
  <c r="P25" i="54"/>
  <c r="M25" i="54"/>
  <c r="J25" i="54"/>
  <c r="G25" i="54"/>
  <c r="D25" i="54"/>
  <c r="AB24" i="54"/>
  <c r="Y24" i="54"/>
  <c r="V24" i="54"/>
  <c r="S24" i="54"/>
  <c r="P24" i="54"/>
  <c r="M24" i="54"/>
  <c r="J24" i="54"/>
  <c r="G24" i="54"/>
  <c r="D24" i="54"/>
  <c r="AB23" i="54"/>
  <c r="Y23" i="54"/>
  <c r="V23" i="54"/>
  <c r="S23" i="54"/>
  <c r="P23" i="54"/>
  <c r="M23" i="54"/>
  <c r="J23" i="54"/>
  <c r="G23" i="54"/>
  <c r="D23" i="54"/>
  <c r="AB22" i="54"/>
  <c r="Y22" i="54"/>
  <c r="V22" i="54"/>
  <c r="S22" i="54"/>
  <c r="P22" i="54"/>
  <c r="M22" i="54"/>
  <c r="J22" i="54"/>
  <c r="G22" i="54"/>
  <c r="D22" i="54"/>
  <c r="AB21" i="54"/>
  <c r="Y21" i="54"/>
  <c r="V21" i="54"/>
  <c r="S21" i="54"/>
  <c r="P21" i="54"/>
  <c r="M21" i="54"/>
  <c r="J21" i="54"/>
  <c r="G21" i="54"/>
  <c r="D21" i="54"/>
  <c r="AB20" i="54"/>
  <c r="Y20" i="54"/>
  <c r="V20" i="54"/>
  <c r="S20" i="54"/>
  <c r="P20" i="54"/>
  <c r="M20" i="54"/>
  <c r="J20" i="54"/>
  <c r="G20" i="54"/>
  <c r="D20" i="54"/>
  <c r="AB19" i="54"/>
  <c r="Y19" i="54"/>
  <c r="V19" i="54"/>
  <c r="S19" i="54"/>
  <c r="P19" i="54"/>
  <c r="M19" i="54"/>
  <c r="J19" i="54"/>
  <c r="G19" i="54"/>
  <c r="D19" i="54"/>
  <c r="AB18" i="54"/>
  <c r="Y18" i="54"/>
  <c r="V18" i="54"/>
  <c r="S18" i="54"/>
  <c r="P18" i="54"/>
  <c r="M18" i="54"/>
  <c r="J18" i="54"/>
  <c r="G18" i="54"/>
  <c r="D18" i="54"/>
  <c r="AB17" i="54"/>
  <c r="Y17" i="54"/>
  <c r="V17" i="54"/>
  <c r="S17" i="54"/>
  <c r="P17" i="54"/>
  <c r="M17" i="54"/>
  <c r="J17" i="54"/>
  <c r="G17" i="54"/>
  <c r="D17" i="54"/>
  <c r="AB16" i="54"/>
  <c r="Y16" i="54"/>
  <c r="V16" i="54"/>
  <c r="S16" i="54"/>
  <c r="P16" i="54"/>
  <c r="M16" i="54"/>
  <c r="J16" i="54"/>
  <c r="G16" i="54"/>
  <c r="D16" i="54"/>
  <c r="AB15" i="54"/>
  <c r="Y15" i="54"/>
  <c r="V15" i="54"/>
  <c r="S15" i="54"/>
  <c r="P15" i="54"/>
  <c r="M15" i="54"/>
  <c r="J15" i="54"/>
  <c r="G15" i="54"/>
  <c r="D15" i="54"/>
  <c r="AB14" i="54"/>
  <c r="Y14" i="54"/>
  <c r="V14" i="54"/>
  <c r="S14" i="54"/>
  <c r="P14" i="54"/>
  <c r="M14" i="54"/>
  <c r="J14" i="54"/>
  <c r="G14" i="54"/>
  <c r="D14" i="54"/>
  <c r="AB13" i="54"/>
  <c r="Y13" i="54"/>
  <c r="V13" i="54"/>
  <c r="S13" i="54"/>
  <c r="P13" i="54"/>
  <c r="M13" i="54"/>
  <c r="J13" i="54"/>
  <c r="G13" i="54"/>
  <c r="D13" i="54"/>
  <c r="AB12" i="54"/>
  <c r="Y12" i="54"/>
  <c r="V12" i="54"/>
  <c r="S12" i="54"/>
  <c r="P12" i="54"/>
  <c r="M12" i="54"/>
  <c r="J12" i="54"/>
  <c r="G12" i="54"/>
  <c r="D12" i="54"/>
  <c r="AB11" i="54"/>
  <c r="Y11" i="54"/>
  <c r="V11" i="54"/>
  <c r="S11" i="54"/>
  <c r="P11" i="54"/>
  <c r="M11" i="54"/>
  <c r="J11" i="54"/>
  <c r="G11" i="54"/>
  <c r="D11" i="54"/>
  <c r="AB10" i="54"/>
  <c r="Y10" i="54"/>
  <c r="V10" i="54"/>
  <c r="S10" i="54"/>
  <c r="P10" i="54"/>
  <c r="M10" i="54"/>
  <c r="J10" i="54"/>
  <c r="G10" i="54"/>
  <c r="D10" i="54"/>
  <c r="AB9" i="54"/>
  <c r="Y9" i="54"/>
  <c r="V9" i="54"/>
  <c r="S9" i="54"/>
  <c r="P9" i="54"/>
  <c r="M9" i="54"/>
  <c r="J9" i="54"/>
  <c r="G9" i="54"/>
  <c r="D9" i="54"/>
  <c r="AB8" i="54"/>
  <c r="Y8" i="54"/>
  <c r="V8" i="54"/>
  <c r="S8" i="54"/>
  <c r="P8" i="54"/>
  <c r="M8" i="54"/>
  <c r="J8" i="54"/>
  <c r="G8" i="54"/>
  <c r="D8" i="54"/>
  <c r="AA7" i="54"/>
  <c r="Z7" i="54"/>
  <c r="B18" i="53" s="1"/>
  <c r="X7" i="54"/>
  <c r="C17" i="53" s="1"/>
  <c r="W7" i="54"/>
  <c r="B17" i="53" s="1"/>
  <c r="U7" i="54"/>
  <c r="C16" i="53" s="1"/>
  <c r="T7" i="54"/>
  <c r="B16" i="53" s="1"/>
  <c r="R7" i="54"/>
  <c r="C11" i="53" s="1"/>
  <c r="Q7" i="54"/>
  <c r="B11" i="53" s="1"/>
  <c r="O7" i="54"/>
  <c r="C10" i="53" s="1"/>
  <c r="N7" i="54"/>
  <c r="B10" i="53" s="1"/>
  <c r="L7" i="54"/>
  <c r="C9" i="53" s="1"/>
  <c r="K7" i="54"/>
  <c r="B9" i="53" s="1"/>
  <c r="I7" i="54"/>
  <c r="C8" i="53" s="1"/>
  <c r="H7" i="54"/>
  <c r="B8" i="53" s="1"/>
  <c r="F7" i="54"/>
  <c r="C7" i="53" s="1"/>
  <c r="E7" i="54"/>
  <c r="B7" i="53" s="1"/>
  <c r="C7" i="54"/>
  <c r="C6" i="53" s="1"/>
  <c r="B7" i="54"/>
  <c r="B6" i="53" s="1"/>
  <c r="C18" i="53"/>
  <c r="E11" i="53" l="1"/>
  <c r="AB7" i="54"/>
  <c r="V7" i="54"/>
  <c r="D10" i="53"/>
  <c r="P7" i="54"/>
  <c r="D9" i="53"/>
  <c r="J7" i="54"/>
  <c r="D6" i="53"/>
  <c r="D7" i="54"/>
  <c r="D16" i="53"/>
  <c r="E8" i="53"/>
  <c r="E7" i="53"/>
  <c r="D7" i="53"/>
  <c r="E6" i="53"/>
  <c r="D8" i="53"/>
  <c r="E10" i="53"/>
  <c r="D18" i="53"/>
  <c r="D11" i="53"/>
  <c r="E9" i="53"/>
  <c r="D17" i="53"/>
  <c r="E16" i="53"/>
  <c r="E17" i="53"/>
  <c r="E18" i="53"/>
  <c r="G7" i="54"/>
  <c r="M7" i="54"/>
  <c r="S7" i="54"/>
  <c r="Y7" i="54"/>
  <c r="AB28" i="52" l="1"/>
  <c r="Y28" i="52"/>
  <c r="V28" i="52"/>
  <c r="S28" i="52"/>
  <c r="P28" i="52"/>
  <c r="M28" i="52"/>
  <c r="J28" i="52"/>
  <c r="G28" i="52"/>
  <c r="D28" i="52"/>
  <c r="AB27" i="52"/>
  <c r="Y27" i="52"/>
  <c r="V27" i="52"/>
  <c r="S27" i="52"/>
  <c r="P27" i="52"/>
  <c r="M27" i="52"/>
  <c r="J27" i="52"/>
  <c r="G27" i="52"/>
  <c r="D27" i="52"/>
  <c r="AB26" i="52"/>
  <c r="Y26" i="52"/>
  <c r="V26" i="52"/>
  <c r="S26" i="52"/>
  <c r="P26" i="52"/>
  <c r="M26" i="52"/>
  <c r="J26" i="52"/>
  <c r="G26" i="52"/>
  <c r="D26" i="52"/>
  <c r="AB25" i="52"/>
  <c r="Y25" i="52"/>
  <c r="V25" i="52"/>
  <c r="S25" i="52"/>
  <c r="P25" i="52"/>
  <c r="M25" i="52"/>
  <c r="J25" i="52"/>
  <c r="G25" i="52"/>
  <c r="D25" i="52"/>
  <c r="AB24" i="52"/>
  <c r="Y24" i="52"/>
  <c r="V24" i="52"/>
  <c r="S24" i="52"/>
  <c r="P24" i="52"/>
  <c r="M24" i="52"/>
  <c r="J24" i="52"/>
  <c r="G24" i="52"/>
  <c r="D24" i="52"/>
  <c r="AB23" i="52"/>
  <c r="Y23" i="52"/>
  <c r="V23" i="52"/>
  <c r="S23" i="52"/>
  <c r="P23" i="52"/>
  <c r="M23" i="52"/>
  <c r="J23" i="52"/>
  <c r="G23" i="52"/>
  <c r="D23" i="52"/>
  <c r="AB22" i="52"/>
  <c r="Y22" i="52"/>
  <c r="V22" i="52"/>
  <c r="S22" i="52"/>
  <c r="P22" i="52"/>
  <c r="M22" i="52"/>
  <c r="J22" i="52"/>
  <c r="G22" i="52"/>
  <c r="D22" i="52"/>
  <c r="AB21" i="52"/>
  <c r="Y21" i="52"/>
  <c r="V21" i="52"/>
  <c r="S21" i="52"/>
  <c r="P21" i="52"/>
  <c r="M21" i="52"/>
  <c r="J21" i="52"/>
  <c r="G21" i="52"/>
  <c r="D21" i="52"/>
  <c r="AB20" i="52"/>
  <c r="Y20" i="52"/>
  <c r="V20" i="52"/>
  <c r="S20" i="52"/>
  <c r="P20" i="52"/>
  <c r="M20" i="52"/>
  <c r="J20" i="52"/>
  <c r="G20" i="52"/>
  <c r="D20" i="52"/>
  <c r="AB19" i="52"/>
  <c r="Y19" i="52"/>
  <c r="V19" i="52"/>
  <c r="S19" i="52"/>
  <c r="P19" i="52"/>
  <c r="M19" i="52"/>
  <c r="J19" i="52"/>
  <c r="G19" i="52"/>
  <c r="D19" i="52"/>
  <c r="AB18" i="52"/>
  <c r="Y18" i="52"/>
  <c r="V18" i="52"/>
  <c r="S18" i="52"/>
  <c r="P18" i="52"/>
  <c r="M18" i="52"/>
  <c r="J18" i="52"/>
  <c r="G18" i="52"/>
  <c r="D18" i="52"/>
  <c r="AB17" i="52"/>
  <c r="Y17" i="52"/>
  <c r="V17" i="52"/>
  <c r="S17" i="52"/>
  <c r="P17" i="52"/>
  <c r="M17" i="52"/>
  <c r="J17" i="52"/>
  <c r="G17" i="52"/>
  <c r="D17" i="52"/>
  <c r="AB16" i="52"/>
  <c r="Y16" i="52"/>
  <c r="V16" i="52"/>
  <c r="S16" i="52"/>
  <c r="P16" i="52"/>
  <c r="M16" i="52"/>
  <c r="J16" i="52"/>
  <c r="G16" i="52"/>
  <c r="D16" i="52"/>
  <c r="AB15" i="52"/>
  <c r="Y15" i="52"/>
  <c r="V15" i="52"/>
  <c r="S15" i="52"/>
  <c r="P15" i="52"/>
  <c r="M15" i="52"/>
  <c r="J15" i="52"/>
  <c r="G15" i="52"/>
  <c r="D15" i="52"/>
  <c r="AB14" i="52"/>
  <c r="Y14" i="52"/>
  <c r="V14" i="52"/>
  <c r="S14" i="52"/>
  <c r="P14" i="52"/>
  <c r="M14" i="52"/>
  <c r="J14" i="52"/>
  <c r="G14" i="52"/>
  <c r="D14" i="52"/>
  <c r="AB13" i="52"/>
  <c r="Y13" i="52"/>
  <c r="V13" i="52"/>
  <c r="S13" i="52"/>
  <c r="P13" i="52"/>
  <c r="M13" i="52"/>
  <c r="J13" i="52"/>
  <c r="G13" i="52"/>
  <c r="D13" i="52"/>
  <c r="AB12" i="52"/>
  <c r="Y12" i="52"/>
  <c r="V12" i="52"/>
  <c r="S12" i="52"/>
  <c r="P12" i="52"/>
  <c r="M12" i="52"/>
  <c r="J12" i="52"/>
  <c r="G12" i="52"/>
  <c r="D12" i="52"/>
  <c r="AB11" i="52"/>
  <c r="Y11" i="52"/>
  <c r="V11" i="52"/>
  <c r="S11" i="52"/>
  <c r="P11" i="52"/>
  <c r="M11" i="52"/>
  <c r="J11" i="52"/>
  <c r="G11" i="52"/>
  <c r="D11" i="52"/>
  <c r="AB10" i="52"/>
  <c r="Y10" i="52"/>
  <c r="V10" i="52"/>
  <c r="S10" i="52"/>
  <c r="P10" i="52"/>
  <c r="M10" i="52"/>
  <c r="J10" i="52"/>
  <c r="G10" i="52"/>
  <c r="D10" i="52"/>
  <c r="AB9" i="52"/>
  <c r="Y9" i="52"/>
  <c r="V9" i="52"/>
  <c r="S9" i="52"/>
  <c r="P9" i="52"/>
  <c r="M9" i="52"/>
  <c r="J9" i="52"/>
  <c r="G9" i="52"/>
  <c r="D9" i="52"/>
  <c r="AB8" i="52"/>
  <c r="Y8" i="52"/>
  <c r="V8" i="52"/>
  <c r="S8" i="52"/>
  <c r="P8" i="52"/>
  <c r="M8" i="52"/>
  <c r="J8" i="52"/>
  <c r="G8" i="52"/>
  <c r="D8" i="52"/>
  <c r="AA7" i="52"/>
  <c r="C18" i="51" s="1"/>
  <c r="Z7" i="52"/>
  <c r="B18" i="51" s="1"/>
  <c r="X7" i="52"/>
  <c r="W7" i="52"/>
  <c r="B17" i="51" s="1"/>
  <c r="U7" i="52"/>
  <c r="T7" i="52"/>
  <c r="V7" i="52" s="1"/>
  <c r="R7" i="52"/>
  <c r="Q7" i="52"/>
  <c r="B11" i="51" s="1"/>
  <c r="O7" i="52"/>
  <c r="N7" i="52"/>
  <c r="L7" i="52"/>
  <c r="K7" i="52"/>
  <c r="B9" i="51" s="1"/>
  <c r="I7" i="52"/>
  <c r="C8" i="51" s="1"/>
  <c r="H7" i="52"/>
  <c r="F7" i="52"/>
  <c r="E7" i="52"/>
  <c r="B7" i="51" s="1"/>
  <c r="C7" i="52"/>
  <c r="C6" i="51" s="1"/>
  <c r="B7" i="52"/>
  <c r="C17" i="51"/>
  <c r="C16" i="51"/>
  <c r="C11" i="51"/>
  <c r="C10" i="51"/>
  <c r="C9" i="51"/>
  <c r="C7" i="51"/>
  <c r="AB28" i="50"/>
  <c r="Y28" i="50"/>
  <c r="V28" i="50"/>
  <c r="S28" i="50"/>
  <c r="P28" i="50"/>
  <c r="M28" i="50"/>
  <c r="J28" i="50"/>
  <c r="G28" i="50"/>
  <c r="D28" i="50"/>
  <c r="AB27" i="50"/>
  <c r="Y27" i="50"/>
  <c r="V27" i="50"/>
  <c r="S27" i="50"/>
  <c r="P27" i="50"/>
  <c r="M27" i="50"/>
  <c r="J27" i="50"/>
  <c r="G27" i="50"/>
  <c r="D27" i="50"/>
  <c r="AB26" i="50"/>
  <c r="Y26" i="50"/>
  <c r="V26" i="50"/>
  <c r="S26" i="50"/>
  <c r="P26" i="50"/>
  <c r="M26" i="50"/>
  <c r="J26" i="50"/>
  <c r="G26" i="50"/>
  <c r="D26" i="50"/>
  <c r="AB25" i="50"/>
  <c r="Y25" i="50"/>
  <c r="V25" i="50"/>
  <c r="S25" i="50"/>
  <c r="P25" i="50"/>
  <c r="M25" i="50"/>
  <c r="J25" i="50"/>
  <c r="G25" i="50"/>
  <c r="D25" i="50"/>
  <c r="AB24" i="50"/>
  <c r="Y24" i="50"/>
  <c r="V24" i="50"/>
  <c r="S24" i="50"/>
  <c r="P24" i="50"/>
  <c r="M24" i="50"/>
  <c r="J24" i="50"/>
  <c r="G24" i="50"/>
  <c r="D24" i="50"/>
  <c r="AB23" i="50"/>
  <c r="Y23" i="50"/>
  <c r="V23" i="50"/>
  <c r="S23" i="50"/>
  <c r="P23" i="50"/>
  <c r="M23" i="50"/>
  <c r="J23" i="50"/>
  <c r="G23" i="50"/>
  <c r="D23" i="50"/>
  <c r="AB22" i="50"/>
  <c r="Y22" i="50"/>
  <c r="V22" i="50"/>
  <c r="S22" i="50"/>
  <c r="P22" i="50"/>
  <c r="M22" i="50"/>
  <c r="J22" i="50"/>
  <c r="G22" i="50"/>
  <c r="D22" i="50"/>
  <c r="AB21" i="50"/>
  <c r="Y21" i="50"/>
  <c r="V21" i="50"/>
  <c r="S21" i="50"/>
  <c r="P21" i="50"/>
  <c r="M21" i="50"/>
  <c r="J21" i="50"/>
  <c r="G21" i="50"/>
  <c r="D21" i="50"/>
  <c r="AB20" i="50"/>
  <c r="Y20" i="50"/>
  <c r="V20" i="50"/>
  <c r="S20" i="50"/>
  <c r="P20" i="50"/>
  <c r="M20" i="50"/>
  <c r="J20" i="50"/>
  <c r="G20" i="50"/>
  <c r="D20" i="50"/>
  <c r="AB19" i="50"/>
  <c r="Y19" i="50"/>
  <c r="V19" i="50"/>
  <c r="S19" i="50"/>
  <c r="P19" i="50"/>
  <c r="M19" i="50"/>
  <c r="J19" i="50"/>
  <c r="G19" i="50"/>
  <c r="D19" i="50"/>
  <c r="AB18" i="50"/>
  <c r="Y18" i="50"/>
  <c r="V18" i="50"/>
  <c r="S18" i="50"/>
  <c r="P18" i="50"/>
  <c r="M18" i="50"/>
  <c r="J18" i="50"/>
  <c r="G18" i="50"/>
  <c r="D18" i="50"/>
  <c r="AB17" i="50"/>
  <c r="Y17" i="50"/>
  <c r="V17" i="50"/>
  <c r="S17" i="50"/>
  <c r="P17" i="50"/>
  <c r="M17" i="50"/>
  <c r="J17" i="50"/>
  <c r="G17" i="50"/>
  <c r="D17" i="50"/>
  <c r="AB16" i="50"/>
  <c r="Y16" i="50"/>
  <c r="V16" i="50"/>
  <c r="S16" i="50"/>
  <c r="P16" i="50"/>
  <c r="M16" i="50"/>
  <c r="J16" i="50"/>
  <c r="G16" i="50"/>
  <c r="D16" i="50"/>
  <c r="AB15" i="50"/>
  <c r="Y15" i="50"/>
  <c r="V15" i="50"/>
  <c r="S15" i="50"/>
  <c r="P15" i="50"/>
  <c r="M15" i="50"/>
  <c r="J15" i="50"/>
  <c r="G15" i="50"/>
  <c r="D15" i="50"/>
  <c r="AB14" i="50"/>
  <c r="Y14" i="50"/>
  <c r="V14" i="50"/>
  <c r="S14" i="50"/>
  <c r="P14" i="50"/>
  <c r="M14" i="50"/>
  <c r="J14" i="50"/>
  <c r="G14" i="50"/>
  <c r="D14" i="50"/>
  <c r="AB13" i="50"/>
  <c r="Y13" i="50"/>
  <c r="V13" i="50"/>
  <c r="S13" i="50"/>
  <c r="P13" i="50"/>
  <c r="M13" i="50"/>
  <c r="J13" i="50"/>
  <c r="G13" i="50"/>
  <c r="D13" i="50"/>
  <c r="AB12" i="50"/>
  <c r="Y12" i="50"/>
  <c r="V12" i="50"/>
  <c r="S12" i="50"/>
  <c r="P12" i="50"/>
  <c r="M12" i="50"/>
  <c r="J12" i="50"/>
  <c r="G12" i="50"/>
  <c r="D12" i="50"/>
  <c r="AB11" i="50"/>
  <c r="Y11" i="50"/>
  <c r="V11" i="50"/>
  <c r="S11" i="50"/>
  <c r="P11" i="50"/>
  <c r="M11" i="50"/>
  <c r="J11" i="50"/>
  <c r="G11" i="50"/>
  <c r="D11" i="50"/>
  <c r="AB10" i="50"/>
  <c r="Y10" i="50"/>
  <c r="V10" i="50"/>
  <c r="S10" i="50"/>
  <c r="P10" i="50"/>
  <c r="M10" i="50"/>
  <c r="J10" i="50"/>
  <c r="G10" i="50"/>
  <c r="D10" i="50"/>
  <c r="AB9" i="50"/>
  <c r="Y9" i="50"/>
  <c r="V9" i="50"/>
  <c r="S9" i="50"/>
  <c r="P9" i="50"/>
  <c r="M9" i="50"/>
  <c r="J9" i="50"/>
  <c r="G9" i="50"/>
  <c r="D9" i="50"/>
  <c r="AB8" i="50"/>
  <c r="Y8" i="50"/>
  <c r="V8" i="50"/>
  <c r="S8" i="50"/>
  <c r="P8" i="50"/>
  <c r="M8" i="50"/>
  <c r="J8" i="50"/>
  <c r="G8" i="50"/>
  <c r="D8" i="50"/>
  <c r="AA7" i="50"/>
  <c r="C17" i="49" s="1"/>
  <c r="Z7" i="50"/>
  <c r="B17" i="49" s="1"/>
  <c r="X7" i="50"/>
  <c r="W7" i="50"/>
  <c r="B16" i="49" s="1"/>
  <c r="U7" i="50"/>
  <c r="T7" i="50"/>
  <c r="V7" i="50" s="1"/>
  <c r="R7" i="50"/>
  <c r="Q7" i="50"/>
  <c r="B10" i="49" s="1"/>
  <c r="O7" i="50"/>
  <c r="C9" i="49" s="1"/>
  <c r="N7" i="50"/>
  <c r="L7" i="50"/>
  <c r="C8" i="49" s="1"/>
  <c r="K7" i="50"/>
  <c r="B8" i="49" s="1"/>
  <c r="I7" i="50"/>
  <c r="C7" i="49" s="1"/>
  <c r="H7" i="50"/>
  <c r="F7" i="50"/>
  <c r="C6" i="49" s="1"/>
  <c r="E7" i="50"/>
  <c r="B6" i="49" s="1"/>
  <c r="C7" i="50"/>
  <c r="C5" i="49" s="1"/>
  <c r="B7" i="50"/>
  <c r="B5" i="49" s="1"/>
  <c r="C16" i="49"/>
  <c r="C15" i="49"/>
  <c r="C10" i="49"/>
  <c r="P7" i="50" l="1"/>
  <c r="AB7" i="52"/>
  <c r="P7" i="52"/>
  <c r="D7" i="52"/>
  <c r="B6" i="51"/>
  <c r="E6" i="51" s="1"/>
  <c r="D10" i="49"/>
  <c r="B9" i="49"/>
  <c r="D9" i="49" s="1"/>
  <c r="D8" i="49"/>
  <c r="D6" i="49"/>
  <c r="J7" i="52"/>
  <c r="D6" i="51"/>
  <c r="B10" i="51"/>
  <c r="D10" i="51" s="1"/>
  <c r="D5" i="49"/>
  <c r="D11" i="51"/>
  <c r="D9" i="51"/>
  <c r="D7" i="51"/>
  <c r="AB7" i="50"/>
  <c r="J7" i="50"/>
  <c r="D7" i="50"/>
  <c r="B16" i="51"/>
  <c r="D16" i="51" s="1"/>
  <c r="B8" i="51"/>
  <c r="D8" i="51" s="1"/>
  <c r="D18" i="51"/>
  <c r="D17" i="51"/>
  <c r="E7" i="51"/>
  <c r="E9" i="51"/>
  <c r="E10" i="51"/>
  <c r="E11" i="51"/>
  <c r="E17" i="51"/>
  <c r="E18" i="51"/>
  <c r="G7" i="52"/>
  <c r="M7" i="52"/>
  <c r="S7" i="52"/>
  <c r="Y7" i="52"/>
  <c r="D17" i="49"/>
  <c r="B15" i="49"/>
  <c r="D15" i="49" s="1"/>
  <c r="B7" i="49"/>
  <c r="D7" i="49" s="1"/>
  <c r="D16" i="49"/>
  <c r="E5" i="49"/>
  <c r="E6" i="49"/>
  <c r="E7" i="49"/>
  <c r="E8" i="49"/>
  <c r="E10" i="49"/>
  <c r="E16" i="49"/>
  <c r="E17" i="49"/>
  <c r="G7" i="50"/>
  <c r="M7" i="50"/>
  <c r="S7" i="50"/>
  <c r="Y7" i="50"/>
  <c r="AB28" i="48"/>
  <c r="Y28" i="48"/>
  <c r="V28" i="48"/>
  <c r="S28" i="48"/>
  <c r="P28" i="48"/>
  <c r="M28" i="48"/>
  <c r="J28" i="48"/>
  <c r="G28" i="48"/>
  <c r="D28" i="48"/>
  <c r="AB27" i="48"/>
  <c r="Y27" i="48"/>
  <c r="V27" i="48"/>
  <c r="S27" i="48"/>
  <c r="P27" i="48"/>
  <c r="M27" i="48"/>
  <c r="J27" i="48"/>
  <c r="G27" i="48"/>
  <c r="D27" i="48"/>
  <c r="AB26" i="48"/>
  <c r="Y26" i="48"/>
  <c r="V26" i="48"/>
  <c r="S26" i="48"/>
  <c r="P26" i="48"/>
  <c r="M26" i="48"/>
  <c r="J26" i="48"/>
  <c r="G26" i="48"/>
  <c r="D26" i="48"/>
  <c r="AB25" i="48"/>
  <c r="Y25" i="48"/>
  <c r="V25" i="48"/>
  <c r="S25" i="48"/>
  <c r="P25" i="48"/>
  <c r="M25" i="48"/>
  <c r="J25" i="48"/>
  <c r="G25" i="48"/>
  <c r="D25" i="48"/>
  <c r="AB24" i="48"/>
  <c r="Y24" i="48"/>
  <c r="V24" i="48"/>
  <c r="S24" i="48"/>
  <c r="P24" i="48"/>
  <c r="M24" i="48"/>
  <c r="J24" i="48"/>
  <c r="G24" i="48"/>
  <c r="D24" i="48"/>
  <c r="AB23" i="48"/>
  <c r="Y23" i="48"/>
  <c r="V23" i="48"/>
  <c r="S23" i="48"/>
  <c r="P23" i="48"/>
  <c r="M23" i="48"/>
  <c r="J23" i="48"/>
  <c r="G23" i="48"/>
  <c r="D23" i="48"/>
  <c r="AB22" i="48"/>
  <c r="Y22" i="48"/>
  <c r="V22" i="48"/>
  <c r="S22" i="48"/>
  <c r="P22" i="48"/>
  <c r="M22" i="48"/>
  <c r="J22" i="48"/>
  <c r="G22" i="48"/>
  <c r="D22" i="48"/>
  <c r="AB21" i="48"/>
  <c r="Y21" i="48"/>
  <c r="V21" i="48"/>
  <c r="S21" i="48"/>
  <c r="P21" i="48"/>
  <c r="M21" i="48"/>
  <c r="J21" i="48"/>
  <c r="G21" i="48"/>
  <c r="D21" i="48"/>
  <c r="AB20" i="48"/>
  <c r="Y20" i="48"/>
  <c r="V20" i="48"/>
  <c r="S20" i="48"/>
  <c r="P20" i="48"/>
  <c r="M20" i="48"/>
  <c r="J20" i="48"/>
  <c r="G20" i="48"/>
  <c r="D20" i="48"/>
  <c r="AB19" i="48"/>
  <c r="Y19" i="48"/>
  <c r="V19" i="48"/>
  <c r="S19" i="48"/>
  <c r="P19" i="48"/>
  <c r="M19" i="48"/>
  <c r="J19" i="48"/>
  <c r="G19" i="48"/>
  <c r="D19" i="48"/>
  <c r="AB18" i="48"/>
  <c r="Y18" i="48"/>
  <c r="V18" i="48"/>
  <c r="S18" i="48"/>
  <c r="P18" i="48"/>
  <c r="M18" i="48"/>
  <c r="J18" i="48"/>
  <c r="G18" i="48"/>
  <c r="D18" i="48"/>
  <c r="AB17" i="48"/>
  <c r="Y17" i="48"/>
  <c r="V17" i="48"/>
  <c r="S17" i="48"/>
  <c r="P17" i="48"/>
  <c r="M17" i="48"/>
  <c r="J17" i="48"/>
  <c r="G17" i="48"/>
  <c r="D17" i="48"/>
  <c r="AB16" i="48"/>
  <c r="Y16" i="48"/>
  <c r="V16" i="48"/>
  <c r="S16" i="48"/>
  <c r="P16" i="48"/>
  <c r="M16" i="48"/>
  <c r="J16" i="48"/>
  <c r="G16" i="48"/>
  <c r="D16" i="48"/>
  <c r="AB15" i="48"/>
  <c r="Y15" i="48"/>
  <c r="V15" i="48"/>
  <c r="S15" i="48"/>
  <c r="P15" i="48"/>
  <c r="M15" i="48"/>
  <c r="J15" i="48"/>
  <c r="G15" i="48"/>
  <c r="D15" i="48"/>
  <c r="AB14" i="48"/>
  <c r="Y14" i="48"/>
  <c r="V14" i="48"/>
  <c r="S14" i="48"/>
  <c r="P14" i="48"/>
  <c r="M14" i="48"/>
  <c r="J14" i="48"/>
  <c r="G14" i="48"/>
  <c r="D14" i="48"/>
  <c r="AB13" i="48"/>
  <c r="Y13" i="48"/>
  <c r="V13" i="48"/>
  <c r="S13" i="48"/>
  <c r="P13" i="48"/>
  <c r="M13" i="48"/>
  <c r="J13" i="48"/>
  <c r="G13" i="48"/>
  <c r="D13" i="48"/>
  <c r="AB12" i="48"/>
  <c r="Y12" i="48"/>
  <c r="V12" i="48"/>
  <c r="S12" i="48"/>
  <c r="P12" i="48"/>
  <c r="M12" i="48"/>
  <c r="J12" i="48"/>
  <c r="G12" i="48"/>
  <c r="D12" i="48"/>
  <c r="AB11" i="48"/>
  <c r="Y11" i="48"/>
  <c r="V11" i="48"/>
  <c r="S11" i="48"/>
  <c r="P11" i="48"/>
  <c r="M11" i="48"/>
  <c r="J11" i="48"/>
  <c r="G11" i="48"/>
  <c r="D11" i="48"/>
  <c r="AB10" i="48"/>
  <c r="Y10" i="48"/>
  <c r="V10" i="48"/>
  <c r="S10" i="48"/>
  <c r="P10" i="48"/>
  <c r="M10" i="48"/>
  <c r="J10" i="48"/>
  <c r="G10" i="48"/>
  <c r="D10" i="48"/>
  <c r="AB9" i="48"/>
  <c r="Y9" i="48"/>
  <c r="V9" i="48"/>
  <c r="S9" i="48"/>
  <c r="P9" i="48"/>
  <c r="M9" i="48"/>
  <c r="J9" i="48"/>
  <c r="G9" i="48"/>
  <c r="D9" i="48"/>
  <c r="AB8" i="48"/>
  <c r="Y8" i="48"/>
  <c r="V8" i="48"/>
  <c r="S8" i="48"/>
  <c r="P8" i="48"/>
  <c r="M8" i="48"/>
  <c r="J8" i="48"/>
  <c r="G8" i="48"/>
  <c r="D8" i="48"/>
  <c r="AA7" i="48"/>
  <c r="C17" i="42" s="1"/>
  <c r="Z7" i="48"/>
  <c r="B17" i="42" s="1"/>
  <c r="X7" i="48"/>
  <c r="C16" i="42" s="1"/>
  <c r="W7" i="48"/>
  <c r="B16" i="42" s="1"/>
  <c r="U7" i="48"/>
  <c r="C15" i="42" s="1"/>
  <c r="T7" i="48"/>
  <c r="B15" i="42" s="1"/>
  <c r="R7" i="48"/>
  <c r="C10" i="42" s="1"/>
  <c r="Q7" i="48"/>
  <c r="B10" i="42" s="1"/>
  <c r="O7" i="48"/>
  <c r="C9" i="42" s="1"/>
  <c r="N7" i="48"/>
  <c r="B9" i="42" s="1"/>
  <c r="L7" i="48"/>
  <c r="C8" i="42" s="1"/>
  <c r="K7" i="48"/>
  <c r="B8" i="42" s="1"/>
  <c r="I7" i="48"/>
  <c r="C7" i="42" s="1"/>
  <c r="H7" i="48"/>
  <c r="B7" i="42" s="1"/>
  <c r="F7" i="48"/>
  <c r="C6" i="42" s="1"/>
  <c r="E7" i="48"/>
  <c r="B6" i="42" s="1"/>
  <c r="C7" i="48"/>
  <c r="C5" i="42" s="1"/>
  <c r="B7" i="48"/>
  <c r="B5" i="42" s="1"/>
  <c r="J8" i="39"/>
  <c r="J9" i="39"/>
  <c r="J10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M8" i="39"/>
  <c r="M9" i="39"/>
  <c r="M10" i="39"/>
  <c r="M11" i="39"/>
  <c r="M12" i="39"/>
  <c r="M13" i="39"/>
  <c r="M14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P8" i="39"/>
  <c r="P9" i="39"/>
  <c r="P10" i="39"/>
  <c r="P11" i="39"/>
  <c r="P12" i="39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S8" i="39"/>
  <c r="S9" i="39"/>
  <c r="S10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V8" i="39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26" i="39"/>
  <c r="V27" i="39"/>
  <c r="V28" i="39"/>
  <c r="Y8" i="39"/>
  <c r="Y9" i="39"/>
  <c r="Y10" i="39"/>
  <c r="Y11" i="39"/>
  <c r="Y12" i="39"/>
  <c r="Y13" i="39"/>
  <c r="Y14" i="39"/>
  <c r="Y15" i="39"/>
  <c r="Y16" i="39"/>
  <c r="Y17" i="39"/>
  <c r="Y18" i="39"/>
  <c r="Y19" i="39"/>
  <c r="Y20" i="39"/>
  <c r="Y21" i="39"/>
  <c r="Y22" i="39"/>
  <c r="Y23" i="39"/>
  <c r="Y24" i="39"/>
  <c r="Y25" i="39"/>
  <c r="Y26" i="39"/>
  <c r="Y27" i="39"/>
  <c r="Y28" i="39"/>
  <c r="AB8" i="39"/>
  <c r="AB9" i="39"/>
  <c r="AB10" i="39"/>
  <c r="AB11" i="39"/>
  <c r="AB12" i="39"/>
  <c r="AB13" i="39"/>
  <c r="AB14" i="39"/>
  <c r="AB15" i="39"/>
  <c r="AB16" i="39"/>
  <c r="AB17" i="39"/>
  <c r="AB18" i="39"/>
  <c r="AB19" i="39"/>
  <c r="AB20" i="39"/>
  <c r="AB21" i="39"/>
  <c r="AB22" i="39"/>
  <c r="AB23" i="39"/>
  <c r="AB24" i="39"/>
  <c r="AB25" i="39"/>
  <c r="AB26" i="39"/>
  <c r="AB27" i="39"/>
  <c r="AB28" i="39"/>
  <c r="G8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AA7" i="39"/>
  <c r="C18" i="23" s="1"/>
  <c r="Z7" i="39"/>
  <c r="B18" i="23" s="1"/>
  <c r="X7" i="39"/>
  <c r="C17" i="23" s="1"/>
  <c r="W7" i="39"/>
  <c r="U7" i="39"/>
  <c r="C16" i="23" s="1"/>
  <c r="T7" i="39"/>
  <c r="B16" i="23" s="1"/>
  <c r="R7" i="39"/>
  <c r="C11" i="23" s="1"/>
  <c r="Q7" i="39"/>
  <c r="O7" i="39"/>
  <c r="C10" i="23" s="1"/>
  <c r="N7" i="39"/>
  <c r="L7" i="39"/>
  <c r="C9" i="23" s="1"/>
  <c r="K7" i="39"/>
  <c r="B9" i="23" s="1"/>
  <c r="I7" i="39"/>
  <c r="C8" i="23" s="1"/>
  <c r="H7" i="39"/>
  <c r="B8" i="23" s="1"/>
  <c r="F7" i="39"/>
  <c r="C7" i="23" s="1"/>
  <c r="E7" i="39"/>
  <c r="C7" i="39"/>
  <c r="C6" i="23" s="1"/>
  <c r="B7" i="39"/>
  <c r="B6" i="23" s="1"/>
  <c r="E15" i="42" l="1"/>
  <c r="E10" i="42"/>
  <c r="Y7" i="39"/>
  <c r="P7" i="39"/>
  <c r="G7" i="39"/>
  <c r="E9" i="49"/>
  <c r="E8" i="42"/>
  <c r="S7" i="39"/>
  <c r="E16" i="51"/>
  <c r="E15" i="49"/>
  <c r="E17" i="42"/>
  <c r="D16" i="42"/>
  <c r="D15" i="42"/>
  <c r="D10" i="42"/>
  <c r="E9" i="42"/>
  <c r="D8" i="42"/>
  <c r="D7" i="42"/>
  <c r="D6" i="42"/>
  <c r="E5" i="42"/>
  <c r="B10" i="23"/>
  <c r="D10" i="23" s="1"/>
  <c r="B7" i="23"/>
  <c r="E7" i="23" s="1"/>
  <c r="B11" i="23"/>
  <c r="E11" i="23" s="1"/>
  <c r="B17" i="23"/>
  <c r="D17" i="42"/>
  <c r="AB7" i="48"/>
  <c r="E16" i="42"/>
  <c r="Y7" i="48"/>
  <c r="V7" i="48"/>
  <c r="S7" i="48"/>
  <c r="D9" i="42"/>
  <c r="P7" i="48"/>
  <c r="M7" i="48"/>
  <c r="E7" i="42"/>
  <c r="J7" i="48"/>
  <c r="E6" i="42"/>
  <c r="G7" i="48"/>
  <c r="D5" i="42"/>
  <c r="D7" i="48"/>
  <c r="AB7" i="39"/>
  <c r="V7" i="39"/>
  <c r="M7" i="39"/>
  <c r="J7" i="39"/>
  <c r="D7" i="39"/>
  <c r="E8" i="51"/>
  <c r="E17" i="23"/>
  <c r="E18" i="23"/>
  <c r="D17" i="23"/>
  <c r="D18" i="23"/>
  <c r="E16" i="23"/>
  <c r="D16" i="23"/>
  <c r="E8" i="23"/>
  <c r="E9" i="23"/>
  <c r="D8" i="23"/>
  <c r="D9" i="23"/>
  <c r="E6" i="23"/>
  <c r="D6" i="23"/>
  <c r="E10" i="23" l="1"/>
  <c r="D11" i="23"/>
  <c r="D7" i="23"/>
</calcChain>
</file>

<file path=xl/sharedStrings.xml><?xml version="1.0" encoding="utf-8"?>
<sst xmlns="http://schemas.openxmlformats.org/spreadsheetml/2006/main" count="693" uniqueCount="87">
  <si>
    <t>Показник</t>
  </si>
  <si>
    <t>зміна значення</t>
  </si>
  <si>
    <t>%</t>
  </si>
  <si>
    <t>А</t>
  </si>
  <si>
    <t>Станом на: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</si>
  <si>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</si>
  <si>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</si>
  <si>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</si>
  <si>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</si>
  <si>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</si>
  <si>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</si>
  <si>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</si>
  <si>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</si>
  <si>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</si>
  <si>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</si>
  <si>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</si>
  <si>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</si>
  <si>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</si>
  <si>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</si>
  <si>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</si>
  <si>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</si>
  <si>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</si>
  <si>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</si>
  <si>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</si>
  <si>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r>
      <t>Надання послуг Чернігівською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</si>
  <si>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2021</t>
  </si>
  <si>
    <t>Всього по області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</si>
  <si>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</si>
  <si>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</si>
  <si>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</si>
  <si>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</si>
  <si>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</si>
  <si>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</si>
  <si>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</si>
  <si>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</si>
  <si>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</si>
  <si>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</si>
  <si>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</si>
  <si>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</si>
  <si>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</si>
  <si>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</si>
  <si>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</si>
  <si>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</si>
  <si>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</si>
  <si>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</si>
  <si>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</si>
  <si>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</si>
  <si>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</si>
  <si>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r>
      <t xml:space="preserve">Надання послуг Чернігівською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</si>
  <si>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Чернігівською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</si>
  <si>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Чернігівською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</si>
  <si>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Чернігівською обласною службою зайнятості </t>
  </si>
  <si>
    <t>Отримували послуги, 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</si>
  <si>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</si>
  <si>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</si>
  <si>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</si>
  <si>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</si>
  <si>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допомогу по безробіттю, осіб</t>
  </si>
  <si>
    <t>Надання послуг Чернігівською обласною службою зайнятості громадянам</t>
  </si>
  <si>
    <t xml:space="preserve"> + (-)                            осіб</t>
  </si>
  <si>
    <t>Всього отримали роботу (у т.ч. до набуття статусу безробітного)</t>
  </si>
  <si>
    <t>січень-квітень 2020 р.</t>
  </si>
  <si>
    <t>січень-квітень 2021 р.</t>
  </si>
  <si>
    <t xml:space="preserve">  1 травня 2020 р.</t>
  </si>
  <si>
    <t xml:space="preserve">  1 травня 2021 р.</t>
  </si>
  <si>
    <r>
      <t xml:space="preserve">    Надання послуг Чернігівською обласною службою зайнятості особам, що мають додаткові гарантії у сприянні працевлаштуванню у січні-квітні 2020-2021 рр.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</si>
  <si>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 xml:space="preserve">    Надання послуг Чернігівською обласною службою зайнятості                                                                               особам з інвалідністю у січні-квітні 2020-2021 рр.</t>
  </si>
  <si>
    <t>Надання послуг Чернігівською обласною службою зайнятості особам з числа військовослужбовців, які брали участь в антитерористичній операції  (операції об'єднаних сил)                             у січні-квітні 2020-2021рр.</t>
  </si>
  <si>
    <r>
      <t xml:space="preserve">    Надання послуг Чернігівською обласною службою зайнятості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                                                         у січні-квітні 2020-2021рр.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</si>
  <si>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>Надання послуг Чернігівською обласною службою зайнятості  молоді у віці до 35 років
у січні-квітні 2020-2021 рр.</t>
  </si>
  <si>
    <t>Надання послуг  Чернігівською обласною службою зайнятості  особам з числа мешканців міських поселень                                                                                                                                                                    у січні-квітні 2020-2021 рр.</t>
  </si>
  <si>
    <t>Надання послуг Чернігівською обласною службою зайнятості особам з числа мешканців сільської місцевості                                                                                                                                                                    у січні-квітні 2020-2021 рр.</t>
  </si>
  <si>
    <t>Всього отримували послуги</t>
  </si>
  <si>
    <t>з них, мали статус безробітного                                     протягом періоду</t>
  </si>
  <si>
    <t>Чисельність працевлаш-тованих безробітних</t>
  </si>
  <si>
    <t>Проходили проф-навчання</t>
  </si>
  <si>
    <t>Всього брали участь у громадських та інших роботах тимчасового характеру</t>
  </si>
  <si>
    <t>Всього отримують послуги на кінець періоду</t>
  </si>
  <si>
    <t>з них, мають статус безробітного на кінець періоду</t>
  </si>
  <si>
    <t>Надання послуг Чернігівською обласною службою зайнятості  жінкам                                                                                                                                                                     у січні-квітні 2021 року</t>
  </si>
  <si>
    <t>Кількість безробітних, охоплених профорієнтацій-ними послугами</t>
  </si>
  <si>
    <t>Надання послуг Чернігівською обласною службою зайнятості чоловікам                                                                                                                                                                         у січні-квітні 2021 року</t>
  </si>
  <si>
    <t>у січні-квітні 2021 року</t>
  </si>
  <si>
    <t>жінки</t>
  </si>
  <si>
    <t>чоловіки</t>
  </si>
  <si>
    <t>з них:</t>
  </si>
  <si>
    <t>Усього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</si>
</sst>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"/>
    <numFmt numFmtId="166" formatCode="_-* #,##0.00\ _₴_-;\-* #,##0.00\ _₴_-;_-* &quot;-&quot;??\ _₴_-;_-@_-"/>
    <numFmt numFmtId="167" formatCode="_-* #,##0_р_._-;\-* #,##0_р_._-;_-* &quot;-&quot;_р_._-;_-@_-"/>
    <numFmt numFmtId="168" formatCode="_-* #,##0.00_р_._-;\-* #,##0.00_р_._-;_-* &quot;-&quot;??_р_._-;_-@_-"/>
  </numFmts>
  <fonts count="6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name val="Arial Cyr"/>
    </font>
    <font>
      <sz val="13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b/>
      <sz val="18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4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30" fillId="0" borderId="0"/>
    <xf numFmtId="0" fontId="11" fillId="0" borderId="0"/>
    <xf numFmtId="0" fontId="11" fillId="0" borderId="0"/>
    <xf numFmtId="0" fontId="10" fillId="0" borderId="0"/>
    <xf numFmtId="0" fontId="14" fillId="0" borderId="0"/>
    <xf numFmtId="0" fontId="45" fillId="0" borderId="0"/>
    <xf numFmtId="0" fontId="66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2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2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47" fillId="15" borderId="0" applyNumberFormat="0" applyBorder="0" applyAlignment="0" applyProtection="0"/>
    <xf numFmtId="0" fontId="47" fillId="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47" fillId="22" borderId="0" applyNumberFormat="0" applyBorder="0" applyAlignment="0" applyProtection="0"/>
    <xf numFmtId="0" fontId="47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4" borderId="0" applyNumberFormat="0" applyBorder="0" applyAlignment="0" applyProtection="0"/>
    <xf numFmtId="0" fontId="47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2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47" fillId="30" borderId="0" applyNumberFormat="0" applyBorder="0" applyAlignment="0" applyProtection="0"/>
    <xf numFmtId="0" fontId="47" fillId="31" borderId="0" applyNumberFormat="0" applyBorder="0" applyAlignment="0" applyProtection="0"/>
    <xf numFmtId="0" fontId="47" fillId="23" borderId="0" applyNumberFormat="0" applyBorder="0" applyAlignment="0" applyProtection="0"/>
    <xf numFmtId="0" fontId="48" fillId="32" borderId="0" applyNumberFormat="0" applyBorder="0" applyAlignment="0" applyProtection="0"/>
    <xf numFmtId="0" fontId="49" fillId="16" borderId="12" applyNumberFormat="0" applyAlignment="0" applyProtection="0"/>
    <xf numFmtId="0" fontId="50" fillId="29" borderId="13" applyNumberFormat="0" applyAlignment="0" applyProtection="0"/>
    <xf numFmtId="0" fontId="51" fillId="0" borderId="0" applyNumberFormat="0" applyFill="0" applyBorder="0" applyAlignment="0" applyProtection="0"/>
    <xf numFmtId="0" fontId="52" fillId="8" borderId="0" applyNumberFormat="0" applyBorder="0" applyAlignment="0" applyProtection="0"/>
    <xf numFmtId="0" fontId="53" fillId="0" borderId="14" applyNumberFormat="0" applyFill="0" applyAlignment="0" applyProtection="0"/>
    <xf numFmtId="0" fontId="54" fillId="0" borderId="15" applyNumberFormat="0" applyFill="0" applyAlignment="0" applyProtection="0"/>
    <xf numFmtId="0" fontId="55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56" fillId="5" borderId="12" applyNumberFormat="0" applyAlignment="0" applyProtection="0"/>
    <xf numFmtId="0" fontId="57" fillId="0" borderId="17" applyNumberFormat="0" applyFill="0" applyAlignment="0" applyProtection="0"/>
    <xf numFmtId="0" fontId="58" fillId="17" borderId="0" applyNumberFormat="0" applyBorder="0" applyAlignment="0" applyProtection="0"/>
    <xf numFmtId="0" fontId="14" fillId="6" borderId="18" applyNumberFormat="0" applyFont="0" applyAlignment="0" applyProtection="0"/>
    <xf numFmtId="0" fontId="59" fillId="16" borderId="19" applyNumberFormat="0" applyAlignment="0" applyProtection="0"/>
    <xf numFmtId="0" fontId="63" fillId="0" borderId="0" applyNumberFormat="0" applyFill="0" applyBorder="0" applyAlignment="0" applyProtection="0"/>
    <xf numFmtId="0" fontId="64" fillId="0" borderId="20" applyNumberFormat="0" applyFill="0" applyAlignment="0" applyProtection="0"/>
    <xf numFmtId="0" fontId="65" fillId="0" borderId="0" applyNumberFormat="0" applyFill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7" fillId="35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36" borderId="0" applyNumberFormat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7" fillId="35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36" borderId="0" applyNumberFormat="0" applyBorder="0" applyAlignment="0" applyProtection="0"/>
    <xf numFmtId="0" fontId="59" fillId="37" borderId="19" applyNumberFormat="0" applyAlignment="0" applyProtection="0"/>
    <xf numFmtId="0" fontId="49" fillId="37" borderId="12" applyNumberFormat="0" applyAlignment="0" applyProtection="0"/>
    <xf numFmtId="0" fontId="60" fillId="0" borderId="21" applyNumberFormat="0" applyFill="0" applyAlignment="0" applyProtection="0"/>
    <xf numFmtId="0" fontId="61" fillId="0" borderId="22" applyNumberFormat="0" applyFill="0" applyAlignment="0" applyProtection="0"/>
    <xf numFmtId="0" fontId="62" fillId="0" borderId="23" applyNumberFormat="0" applyFill="0" applyAlignment="0" applyProtection="0"/>
    <xf numFmtId="0" fontId="62" fillId="0" borderId="0" applyNumberFormat="0" applyFill="0" applyBorder="0" applyAlignment="0" applyProtection="0"/>
    <xf numFmtId="0" fontId="64" fillId="0" borderId="20" applyNumberFormat="0" applyFill="0" applyAlignment="0" applyProtection="0"/>
    <xf numFmtId="0" fontId="58" fillId="38" borderId="0" applyNumberFormat="0" applyBorder="0" applyAlignment="0" applyProtection="0"/>
    <xf numFmtId="0" fontId="49" fillId="37" borderId="12" applyNumberFormat="0" applyAlignment="0" applyProtection="0"/>
    <xf numFmtId="0" fontId="64" fillId="0" borderId="20" applyNumberFormat="0" applyFill="0" applyAlignment="0" applyProtection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51" fillId="0" borderId="0" applyNumberFormat="0" applyFill="0" applyBorder="0" applyAlignment="0" applyProtection="0"/>
    <xf numFmtId="0" fontId="11" fillId="39" borderId="18" applyNumberFormat="0" applyFont="0" applyAlignment="0" applyProtection="0"/>
    <xf numFmtId="0" fontId="14" fillId="39" borderId="18" applyNumberFormat="0" applyFont="0" applyAlignment="0" applyProtection="0"/>
    <xf numFmtId="0" fontId="59" fillId="37" borderId="19" applyNumberFormat="0" applyAlignment="0" applyProtection="0"/>
    <xf numFmtId="0" fontId="58" fillId="38" borderId="0" applyNumberFormat="0" applyBorder="0" applyAlignment="0" applyProtection="0"/>
    <xf numFmtId="0" fontId="66" fillId="0" borderId="0"/>
    <xf numFmtId="0" fontId="51" fillId="0" borderId="0" applyNumberFormat="0" applyFill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15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6" borderId="18" applyNumberFormat="0" applyFont="0" applyAlignment="0" applyProtection="0"/>
  </cellStyleXfs>
  <cellXfs count="137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3" fillId="0" borderId="6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8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4" fontId="6" fillId="2" borderId="6" xfId="7" applyNumberFormat="1" applyFont="1" applyFill="1" applyBorder="1" applyAlignment="1">
      <alignment horizontal="center" vertical="center" wrapText="1"/>
    </xf>
    <xf numFmtId="164" fontId="8" fillId="0" borderId="0" xfId="8" applyNumberFormat="1" applyFont="1" applyAlignment="1">
      <alignment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12" fillId="0" borderId="0" xfId="7" applyFont="1" applyFill="1"/>
    <xf numFmtId="3" fontId="12" fillId="0" borderId="0" xfId="7" applyNumberFormat="1" applyFont="1" applyFill="1"/>
    <xf numFmtId="0" fontId="16" fillId="0" borderId="6" xfId="1" applyFont="1" applyFill="1" applyBorder="1" applyAlignment="1">
      <alignment horizontal="center" vertical="center"/>
    </xf>
    <xf numFmtId="0" fontId="28" fillId="0" borderId="0" xfId="8" applyFont="1" applyAlignment="1">
      <alignment vertical="center" wrapText="1"/>
    </xf>
    <xf numFmtId="0" fontId="28" fillId="0" borderId="0" xfId="7" applyFont="1"/>
    <xf numFmtId="165" fontId="28" fillId="0" borderId="0" xfId="8" applyNumberFormat="1" applyFont="1" applyAlignment="1">
      <alignment vertical="center" wrapText="1"/>
    </xf>
    <xf numFmtId="0" fontId="31" fillId="0" borderId="0" xfId="12" applyFont="1" applyFill="1" applyBorder="1" applyAlignment="1">
      <alignment vertical="top" wrapText="1"/>
    </xf>
    <xf numFmtId="0" fontId="22" fillId="0" borderId="0" xfId="12" applyFont="1" applyFill="1" applyBorder="1"/>
    <xf numFmtId="0" fontId="32" fillId="0" borderId="1" xfId="12" applyFont="1" applyFill="1" applyBorder="1" applyAlignment="1">
      <alignment horizontal="center" vertical="top"/>
    </xf>
    <xf numFmtId="0" fontId="32" fillId="0" borderId="0" xfId="12" applyFont="1" applyFill="1" applyBorder="1" applyAlignment="1">
      <alignment horizontal="center" vertical="top"/>
    </xf>
    <xf numFmtId="0" fontId="33" fillId="0" borderId="0" xfId="12" applyFont="1" applyFill="1" applyAlignment="1">
      <alignment vertical="top"/>
    </xf>
    <xf numFmtId="0" fontId="34" fillId="0" borderId="0" xfId="12" applyFont="1" applyFill="1" applyAlignment="1">
      <alignment horizontal="center" vertical="center" wrapText="1"/>
    </xf>
    <xf numFmtId="0" fontId="34" fillId="0" borderId="0" xfId="12" applyFont="1" applyFill="1" applyAlignment="1">
      <alignment vertical="center" wrapText="1"/>
    </xf>
    <xf numFmtId="3" fontId="29" fillId="0" borderId="6" xfId="12" applyNumberFormat="1" applyFont="1" applyFill="1" applyBorder="1" applyAlignment="1">
      <alignment horizontal="center" vertical="center"/>
    </xf>
    <xf numFmtId="3" fontId="29" fillId="0" borderId="0" xfId="12" applyNumberFormat="1" applyFont="1" applyFill="1" applyAlignment="1">
      <alignment vertical="center"/>
    </xf>
    <xf numFmtId="0" fontId="29" fillId="0" borderId="0" xfId="12" applyFont="1" applyFill="1" applyAlignment="1">
      <alignment vertical="center"/>
    </xf>
    <xf numFmtId="3" fontId="26" fillId="0" borderId="6" xfId="12" applyNumberFormat="1" applyFont="1" applyFill="1" applyBorder="1" applyAlignment="1">
      <alignment horizontal="center" vertical="center"/>
    </xf>
    <xf numFmtId="3" fontId="26" fillId="0" borderId="0" xfId="12" applyNumberFormat="1" applyFont="1" applyFill="1"/>
    <xf numFmtId="0" fontId="26" fillId="0" borderId="0" xfId="12" applyFont="1" applyFill="1"/>
    <xf numFmtId="0" fontId="26" fillId="0" borderId="0" xfId="12" applyFont="1" applyFill="1" applyAlignment="1">
      <alignment horizontal="center" vertical="top"/>
    </xf>
    <xf numFmtId="0" fontId="27" fillId="0" borderId="0" xfId="12" applyFont="1" applyFill="1"/>
    <xf numFmtId="0" fontId="25" fillId="0" borderId="0" xfId="12" applyFont="1" applyFill="1"/>
    <xf numFmtId="0" fontId="33" fillId="0" borderId="0" xfId="12" applyFont="1" applyFill="1"/>
    <xf numFmtId="0" fontId="25" fillId="0" borderId="0" xfId="14" applyFont="1" applyFill="1"/>
    <xf numFmtId="0" fontId="36" fillId="0" borderId="0" xfId="12" applyFont="1" applyFill="1"/>
    <xf numFmtId="0" fontId="23" fillId="0" borderId="0" xfId="14" applyFont="1" applyFill="1"/>
    <xf numFmtId="0" fontId="39" fillId="0" borderId="0" xfId="12" applyFont="1" applyFill="1" applyBorder="1"/>
    <xf numFmtId="0" fontId="40" fillId="0" borderId="6" xfId="12" applyFont="1" applyFill="1" applyBorder="1" applyAlignment="1">
      <alignment horizontal="center" wrapText="1"/>
    </xf>
    <xf numFmtId="1" fontId="40" fillId="0" borderId="6" xfId="12" applyNumberFormat="1" applyFont="1" applyFill="1" applyBorder="1" applyAlignment="1">
      <alignment horizontal="center" wrapText="1"/>
    </xf>
    <xf numFmtId="0" fontId="40" fillId="0" borderId="0" xfId="12" applyFont="1" applyFill="1" applyAlignment="1">
      <alignment vertical="center" wrapText="1"/>
    </xf>
    <xf numFmtId="0" fontId="20" fillId="0" borderId="1" xfId="12" applyFont="1" applyFill="1" applyBorder="1" applyAlignment="1">
      <alignment vertical="top"/>
    </xf>
    <xf numFmtId="3" fontId="13" fillId="0" borderId="6" xfId="13" applyNumberFormat="1" applyFont="1" applyFill="1" applyBorder="1" applyAlignment="1">
      <alignment horizontal="center" vertical="center"/>
    </xf>
    <xf numFmtId="1" fontId="8" fillId="0" borderId="0" xfId="16" applyNumberFormat="1" applyFont="1" applyAlignment="1" applyProtection="1">
      <alignment horizontal="right" vertical="top"/>
      <protection locked="0"/>
    </xf>
    <xf numFmtId="164" fontId="44" fillId="0" borderId="6" xfId="7" applyNumberFormat="1" applyFont="1" applyFill="1" applyBorder="1" applyAlignment="1">
      <alignment horizontal="center" vertical="center" wrapText="1"/>
    </xf>
    <xf numFmtId="3" fontId="44" fillId="0" borderId="6" xfId="7" applyNumberFormat="1" applyFont="1" applyFill="1" applyBorder="1" applyAlignment="1">
      <alignment horizontal="center" vertical="center" wrapText="1"/>
    </xf>
    <xf numFmtId="1" fontId="2" fillId="0" borderId="6" xfId="17" applyNumberFormat="1" applyFont="1" applyFill="1" applyBorder="1" applyAlignment="1" applyProtection="1">
      <alignment horizontal="left" vertical="center"/>
      <protection locked="0"/>
    </xf>
    <xf numFmtId="0" fontId="13" fillId="0" borderId="6" xfId="0" applyFont="1" applyFill="1" applyBorder="1" applyAlignment="1">
      <alignment horizontal="left" vertical="center" wrapText="1"/>
    </xf>
    <xf numFmtId="0" fontId="13" fillId="0" borderId="6" xfId="13" applyFont="1" applyFill="1" applyBorder="1" applyAlignment="1">
      <alignment horizontal="left" vertical="center"/>
    </xf>
    <xf numFmtId="1" fontId="4" fillId="0" borderId="6" xfId="17" applyNumberFormat="1" applyFont="1" applyFill="1" applyBorder="1" applyAlignment="1" applyProtection="1">
      <alignment horizontal="left" vertical="center" wrapText="1"/>
      <protection locked="0"/>
    </xf>
    <xf numFmtId="1" fontId="13" fillId="0" borderId="6" xfId="17" applyNumberFormat="1" applyFont="1" applyFill="1" applyBorder="1" applyAlignment="1" applyProtection="1">
      <alignment horizontal="left" vertical="center" wrapText="1"/>
      <protection locked="0"/>
    </xf>
    <xf numFmtId="165" fontId="6" fillId="0" borderId="6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13" fillId="0" borderId="6" xfId="0" applyNumberFormat="1" applyFont="1" applyFill="1" applyBorder="1" applyAlignment="1">
      <alignment horizontal="center" vertical="center"/>
    </xf>
    <xf numFmtId="1" fontId="5" fillId="0" borderId="6" xfId="7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3" fontId="46" fillId="0" borderId="6" xfId="15" applyNumberFormat="1" applyFont="1" applyFill="1" applyBorder="1" applyAlignment="1">
      <alignment horizontal="center"/>
    </xf>
    <xf numFmtId="3" fontId="46" fillId="0" borderId="6" xfId="15" applyNumberFormat="1" applyFont="1" applyFill="1" applyBorder="1" applyAlignment="1">
      <alignment horizontal="center" vertical="center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3" fontId="5" fillId="0" borderId="6" xfId="8" applyNumberFormat="1" applyFont="1" applyFill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1" fontId="5" fillId="0" borderId="6" xfId="9" applyNumberFormat="1" applyFont="1" applyFill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1" fontId="6" fillId="0" borderId="6" xfId="1" applyNumberFormat="1" applyFont="1" applyFill="1" applyBorder="1" applyAlignment="1">
      <alignment horizontal="center" vertical="center"/>
    </xf>
    <xf numFmtId="0" fontId="20" fillId="0" borderId="1" xfId="12" applyFont="1" applyFill="1" applyBorder="1" applyAlignment="1">
      <alignment horizontal="center" vertical="top"/>
    </xf>
    <xf numFmtId="0" fontId="20" fillId="0" borderId="1" xfId="12" applyFont="1" applyFill="1" applyBorder="1" applyAlignment="1">
      <alignment horizontal="right" vertical="top"/>
    </xf>
    <xf numFmtId="0" fontId="17" fillId="0" borderId="9" xfId="1" applyFont="1" applyFill="1" applyBorder="1" applyAlignment="1">
      <alignment horizontal="center" vertical="center" wrapText="1"/>
    </xf>
    <xf numFmtId="0" fontId="17" fillId="0" borderId="10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15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29" fillId="0" borderId="6" xfId="12" applyFont="1" applyFill="1" applyBorder="1" applyAlignment="1">
      <alignment horizontal="center" vertical="center" wrapText="1"/>
    </xf>
    <xf numFmtId="49" fontId="35" fillId="0" borderId="6" xfId="12" applyNumberFormat="1" applyFont="1" applyFill="1" applyBorder="1" applyAlignment="1">
      <alignment horizontal="center" vertical="center" wrapText="1"/>
    </xf>
    <xf numFmtId="0" fontId="23" fillId="0" borderId="6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right" vertical="top"/>
    </xf>
    <xf numFmtId="0" fontId="20" fillId="0" borderId="0" xfId="12" applyFont="1" applyFill="1" applyBorder="1" applyAlignment="1">
      <alignment horizontal="center" vertical="top"/>
    </xf>
    <xf numFmtId="0" fontId="29" fillId="0" borderId="3" xfId="12" applyFont="1" applyFill="1" applyBorder="1" applyAlignment="1">
      <alignment horizontal="center" vertical="center" wrapText="1"/>
    </xf>
    <xf numFmtId="0" fontId="29" fillId="0" borderId="11" xfId="12" applyFont="1" applyFill="1" applyBorder="1" applyAlignment="1">
      <alignment horizontal="center" vertical="center" wrapText="1"/>
    </xf>
    <xf numFmtId="0" fontId="29" fillId="0" borderId="4" xfId="12" applyFont="1" applyFill="1" applyBorder="1" applyAlignment="1">
      <alignment horizontal="center" vertical="center" wrapText="1"/>
    </xf>
    <xf numFmtId="0" fontId="37" fillId="0" borderId="0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center" vertical="top"/>
    </xf>
    <xf numFmtId="0" fontId="19" fillId="0" borderId="6" xfId="12" applyFont="1" applyFill="1" applyBorder="1" applyAlignment="1">
      <alignment horizontal="center" vertical="center" wrapText="1"/>
    </xf>
    <xf numFmtId="0" fontId="37" fillId="0" borderId="0" xfId="12" applyFont="1" applyFill="1" applyBorder="1" applyAlignment="1">
      <alignment horizontal="center" vertical="top" wrapText="1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8" applyFont="1" applyFill="1" applyBorder="1" applyAlignment="1">
      <alignment horizontal="center" vertical="top" wrapText="1"/>
    </xf>
    <xf numFmtId="0" fontId="24" fillId="0" borderId="0" xfId="12" applyFont="1" applyFill="1" applyBorder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16" fillId="0" borderId="3" xfId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/>
    </xf>
    <xf numFmtId="0" fontId="15" fillId="0" borderId="0" xfId="8" applyFont="1" applyFill="1" applyAlignment="1">
      <alignment horizontal="center" vertical="top" wrapText="1"/>
    </xf>
    <xf numFmtId="0" fontId="5" fillId="0" borderId="7" xfId="1" applyFont="1" applyFill="1" applyBorder="1" applyAlignment="1">
      <alignment horizontal="center" vertical="center" wrapText="1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0" fontId="15" fillId="0" borderId="0" xfId="7" applyFont="1" applyFill="1" applyAlignment="1">
      <alignment horizontal="center" vertical="top" wrapText="1"/>
    </xf>
    <xf numFmtId="0" fontId="43" fillId="0" borderId="0" xfId="7" applyFont="1" applyFill="1" applyAlignment="1">
      <alignment horizontal="center" vertical="top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11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3" fontId="5" fillId="0" borderId="6" xfId="7" applyNumberFormat="1" applyFont="1" applyBorder="1" applyAlignment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8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/>
    </xf>
    <xf numFmtId="1" fontId="67" fillId="0" borderId="0" xfId="6" applyNumberFormat="1" applyFont="1" applyFill="1" applyAlignment="1" applyProtection="1">
      <alignment horizontal="center" vertical="center" wrapText="1"/>
      <protection locked="0"/>
    </xf>
    <xf numFmtId="3" fontId="5" fillId="0" borderId="6" xfId="1" applyNumberFormat="1" applyFont="1" applyBorder="1" applyAlignment="1">
      <alignment horizontal="center" vertical="center" wrapText="1"/>
    </xf>
    <xf numFmtId="0" fontId="15" fillId="0" borderId="1" xfId="8" applyFont="1" applyFill="1" applyBorder="1" applyAlignment="1">
      <alignment horizontal="center" vertical="top" wrapText="1"/>
    </xf>
    <xf numFmtId="3" fontId="5" fillId="3" borderId="6" xfId="8" applyNumberFormat="1" applyFont="1" applyFill="1" applyBorder="1" applyAlignment="1">
      <alignment horizontal="center" vertical="center" wrapText="1"/>
    </xf>
    <xf numFmtId="0" fontId="0" fillId="0" borderId="1" xfId="0" applyBorder="1" applyAlignment="1"/>
    <xf numFmtId="0" fontId="32" fillId="0" borderId="1" xfId="12" applyFont="1" applyFill="1" applyBorder="1" applyAlignment="1">
      <alignment horizontal="center" vertical="top"/>
    </xf>
    <xf numFmtId="3" fontId="29" fillId="0" borderId="6" xfId="12" applyNumberFormat="1" applyFont="1" applyFill="1" applyBorder="1" applyAlignment="1">
      <alignment horizontal="center" vertical="center"/>
    </xf>
    <xf numFmtId="3" fontId="26" fillId="0" borderId="6" xfId="12" applyNumberFormat="1" applyFont="1" applyFill="1" applyBorder="1" applyAlignment="1">
      <alignment horizontal="center" vertical="center"/>
    </xf>
    <xf numFmtId="0" fontId="27" fillId="0" borderId="0" xfId="12" applyFont="1" applyFill="1"/>
    <xf numFmtId="0" fontId="33" fillId="0" borderId="0" xfId="12" applyFont="1" applyFill="1"/>
    <xf numFmtId="0" fontId="36" fillId="0" borderId="0" xfId="12" applyFont="1" applyFill="1"/>
    <xf numFmtId="1" fontId="40" fillId="0" borderId="6" xfId="12" applyNumberFormat="1" applyFont="1" applyFill="1" applyBorder="1" applyAlignment="1">
      <alignment horizontal="center" wrapText="1"/>
    </xf>
    <xf numFmtId="0" fontId="20" fillId="0" borderId="1" xfId="12" applyFont="1" applyFill="1" applyBorder="1" applyAlignment="1">
      <alignment horizontal="center" vertical="top"/>
    </xf>
    <xf numFmtId="0" fontId="20" fillId="0" borderId="1" xfId="12" applyFont="1" applyFill="1" applyBorder="1" applyAlignment="1">
      <alignment horizontal="right" vertical="top"/>
    </xf>
    <xf numFmtId="0" fontId="1" fillId="0" borderId="0" xfId="7" applyFont="1"/>
    <xf numFmtId="0" fontId="4" fillId="0" borderId="6" xfId="8" applyFont="1" applyBorder="1" applyAlignment="1">
      <alignment horizontal="center" vertical="center" wrapText="1"/>
    </xf>
    <xf numFmtId="3" fontId="29" fillId="0" borderId="6" xfId="12" applyNumberFormat="1" applyFont="1" applyFill="1" applyBorder="1" applyAlignment="1">
      <alignment horizontal="center" vertical="center"/>
    </xf>
    <xf numFmtId="3" fontId="26" fillId="0" borderId="6" xfId="12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</cellXfs>
  <cellStyles count="143">
    <cellStyle name=" 1" xfId="18"/>
    <cellStyle name="20% - Accent1" xfId="19"/>
    <cellStyle name="20% - Accent1 2" xfId="130"/>
    <cellStyle name="20% - Accent2" xfId="20"/>
    <cellStyle name="20% - Accent2 2" xfId="131"/>
    <cellStyle name="20% - Accent3" xfId="21"/>
    <cellStyle name="20% - Accent3 2" xfId="132"/>
    <cellStyle name="20% - Accent4" xfId="22"/>
    <cellStyle name="20% - Accent4 2" xfId="133"/>
    <cellStyle name="20% - Accent5" xfId="23"/>
    <cellStyle name="20% - Accent5 2" xfId="134"/>
    <cellStyle name="20% - Accent6" xfId="24"/>
    <cellStyle name="20% - Accent6 2" xfId="135"/>
    <cellStyle name="20% - Акцент1 2" xfId="25"/>
    <cellStyle name="20% - Акцент2 2" xfId="26"/>
    <cellStyle name="20% - Акцент3 2" xfId="27"/>
    <cellStyle name="20% - Акцент4 2" xfId="28"/>
    <cellStyle name="20% - Акцент5 2" xfId="29"/>
    <cellStyle name="20% - Акцент6 2" xfId="30"/>
    <cellStyle name="20% – Акцентування1" xfId="31"/>
    <cellStyle name="20% – Акцентування2" xfId="32"/>
    <cellStyle name="20% – Акцентування3" xfId="33"/>
    <cellStyle name="20% – Акцентування4" xfId="34"/>
    <cellStyle name="20% – Акцентування5" xfId="35"/>
    <cellStyle name="20% – Акцентування6" xfId="36"/>
    <cellStyle name="40% - Accent1" xfId="37"/>
    <cellStyle name="40% - Accent1 2" xfId="136"/>
    <cellStyle name="40% - Accent2" xfId="38"/>
    <cellStyle name="40% - Accent2 2" xfId="137"/>
    <cellStyle name="40% - Accent3" xfId="39"/>
    <cellStyle name="40% - Accent3 2" xfId="138"/>
    <cellStyle name="40% - Accent4" xfId="40"/>
    <cellStyle name="40% - Accent4 2" xfId="139"/>
    <cellStyle name="40% - Accent5" xfId="41"/>
    <cellStyle name="40% - Accent5 2" xfId="140"/>
    <cellStyle name="40% - Accent6" xfId="42"/>
    <cellStyle name="40% - Accent6 2" xfId="141"/>
    <cellStyle name="40% - Акцент1 2" xfId="43"/>
    <cellStyle name="40% - Акцент2 2" xfId="44"/>
    <cellStyle name="40% - Акцент3 2" xfId="45"/>
    <cellStyle name="40% - Акцент4 2" xfId="46"/>
    <cellStyle name="40% - Акцент5 2" xfId="47"/>
    <cellStyle name="40% - Акцент6 2" xfId="48"/>
    <cellStyle name="40% – Акцентування1" xfId="49"/>
    <cellStyle name="40% – Акцентування2" xfId="50"/>
    <cellStyle name="40% – Акцентування3" xfId="51"/>
    <cellStyle name="40% – Акцентування4" xfId="52"/>
    <cellStyle name="40% – Акцентування5" xfId="53"/>
    <cellStyle name="40% – Акцентування6" xfId="54"/>
    <cellStyle name="60% - Accent1" xfId="55"/>
    <cellStyle name="60% - Accent2" xfId="56"/>
    <cellStyle name="60% - Accent3" xfId="57"/>
    <cellStyle name="60% - Accent4" xfId="58"/>
    <cellStyle name="60% - Accent5" xfId="59"/>
    <cellStyle name="60% - Accent6" xfId="60"/>
    <cellStyle name="60% - Акцент1 2" xfId="61"/>
    <cellStyle name="60% - Акцент2 2" xfId="62"/>
    <cellStyle name="60% - Акцент3 2" xfId="63"/>
    <cellStyle name="60% - Акцент4 2" xfId="64"/>
    <cellStyle name="60% - Акцент5 2" xfId="65"/>
    <cellStyle name="60% - Акцент6 2" xfId="66"/>
    <cellStyle name="60% – Акцентування1" xfId="67"/>
    <cellStyle name="60% – Акцентування2" xfId="68"/>
    <cellStyle name="60% – Акцентування3" xfId="69"/>
    <cellStyle name="60% – Акцентування4" xfId="70"/>
    <cellStyle name="60% – Акцентування5" xfId="71"/>
    <cellStyle name="60% – Акцентування6" xfId="72"/>
    <cellStyle name="Accent1" xfId="73"/>
    <cellStyle name="Accent2" xfId="74"/>
    <cellStyle name="Accent3" xfId="75"/>
    <cellStyle name="Accent4" xfId="76"/>
    <cellStyle name="Accent5" xfId="77"/>
    <cellStyle name="Accent6" xfId="78"/>
    <cellStyle name="Bad" xfId="79"/>
    <cellStyle name="Calculation" xfId="80"/>
    <cellStyle name="Check Cell" xfId="81"/>
    <cellStyle name="Explanatory Text" xfId="82"/>
    <cellStyle name="Good" xfId="83"/>
    <cellStyle name="Heading 1" xfId="84"/>
    <cellStyle name="Heading 2" xfId="85"/>
    <cellStyle name="Heading 3" xfId="86"/>
    <cellStyle name="Heading 4" xfId="87"/>
    <cellStyle name="Input" xfId="88"/>
    <cellStyle name="Linked Cell" xfId="89"/>
    <cellStyle name="Neutral" xfId="90"/>
    <cellStyle name="Note" xfId="91"/>
    <cellStyle name="Note 2" xfId="142"/>
    <cellStyle name="Output" xfId="92"/>
    <cellStyle name="Title" xfId="93"/>
    <cellStyle name="Total" xfId="94"/>
    <cellStyle name="Warning Text" xfId="95"/>
    <cellStyle name="Акцент1 2" xfId="96"/>
    <cellStyle name="Акцент2 2" xfId="97"/>
    <cellStyle name="Акцент3 2" xfId="98"/>
    <cellStyle name="Акцент4 2" xfId="99"/>
    <cellStyle name="Акцент5 2" xfId="100"/>
    <cellStyle name="Акцент6 2" xfId="101"/>
    <cellStyle name="Акцентування1" xfId="102"/>
    <cellStyle name="Акцентування2" xfId="103"/>
    <cellStyle name="Акцентування3" xfId="104"/>
    <cellStyle name="Акцентування4" xfId="105"/>
    <cellStyle name="Акцентування5" xfId="106"/>
    <cellStyle name="Акцентування6" xfId="107"/>
    <cellStyle name="Вывод 2" xfId="108"/>
    <cellStyle name="Вычисление 2" xfId="109"/>
    <cellStyle name="Заголовок 1 2" xfId="110"/>
    <cellStyle name="Заголовок 2 2" xfId="111"/>
    <cellStyle name="Заголовок 3 2" xfId="112"/>
    <cellStyle name="Заголовок 4 2" xfId="113"/>
    <cellStyle name="Звичайний 2 3" xfId="11"/>
    <cellStyle name="Звичайний 3 2" xfId="4"/>
    <cellStyle name="Итог 2" xfId="114"/>
    <cellStyle name="Нейтральный 2" xfId="115"/>
    <cellStyle name="Обчислення" xfId="116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7"/>
    <cellStyle name="Обычный_12.01.2015" xfId="15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6"/>
    <cellStyle name="Обычный_Перевірка_Молодь_до 18 років" xfId="8"/>
    <cellStyle name="Обычный_Табл. 3.15" xfId="12"/>
    <cellStyle name="Підсумок" xfId="117"/>
    <cellStyle name="Плохой 2" xfId="118"/>
    <cellStyle name="Поганий" xfId="119"/>
    <cellStyle name="Пояснение 2" xfId="120"/>
    <cellStyle name="Примечание 2" xfId="121"/>
    <cellStyle name="Примітка" xfId="122"/>
    <cellStyle name="Результат" xfId="123"/>
    <cellStyle name="Середній" xfId="124"/>
    <cellStyle name="Стиль 1" xfId="125"/>
    <cellStyle name="Текст пояснення" xfId="126"/>
    <cellStyle name="Тысячи [0]_Анализ" xfId="127"/>
    <cellStyle name="Тысячи_Анализ" xfId="128"/>
    <cellStyle name="ФинᎰнсовый_Лист1 (3)_1" xfId="1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89;&#1083;&#1091;&#1075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слуги"/>
      <sheetName val="Лист1"/>
      <sheetName val="Лист2"/>
      <sheetName val="Лист3"/>
    </sheetNames>
    <sheetDataSet>
      <sheetData sheetId="0">
        <row r="7">
          <cell r="B7">
            <v>63119</v>
          </cell>
          <cell r="C7">
            <v>22276</v>
          </cell>
          <cell r="D7">
            <v>5455</v>
          </cell>
          <cell r="F7">
            <v>834</v>
          </cell>
          <cell r="G7">
            <v>968</v>
          </cell>
          <cell r="H7">
            <v>18062</v>
          </cell>
          <cell r="I7">
            <v>49212</v>
          </cell>
          <cell r="J7">
            <v>12758</v>
          </cell>
          <cell r="K7">
            <v>10779</v>
          </cell>
        </row>
        <row r="8">
          <cell r="B8">
            <v>3349</v>
          </cell>
          <cell r="C8">
            <v>1462</v>
          </cell>
          <cell r="D8">
            <v>402</v>
          </cell>
          <cell r="E8">
            <v>401</v>
          </cell>
          <cell r="F8">
            <v>119</v>
          </cell>
          <cell r="G8">
            <v>51</v>
          </cell>
          <cell r="H8">
            <v>1418</v>
          </cell>
          <cell r="I8">
            <v>2636</v>
          </cell>
          <cell r="J8">
            <v>753</v>
          </cell>
          <cell r="K8">
            <v>727</v>
          </cell>
        </row>
        <row r="9">
          <cell r="B9">
            <v>2465</v>
          </cell>
          <cell r="C9">
            <v>622</v>
          </cell>
          <cell r="D9">
            <v>188</v>
          </cell>
          <cell r="E9">
            <v>122</v>
          </cell>
          <cell r="F9">
            <v>14</v>
          </cell>
          <cell r="G9">
            <v>41</v>
          </cell>
          <cell r="H9">
            <v>490</v>
          </cell>
          <cell r="I9">
            <v>2145</v>
          </cell>
          <cell r="J9">
            <v>365</v>
          </cell>
          <cell r="K9">
            <v>349</v>
          </cell>
        </row>
        <row r="10">
          <cell r="B10">
            <v>1279</v>
          </cell>
          <cell r="C10">
            <v>546</v>
          </cell>
          <cell r="D10">
            <v>102</v>
          </cell>
          <cell r="E10">
            <v>77</v>
          </cell>
          <cell r="F10">
            <v>22</v>
          </cell>
          <cell r="G10">
            <v>27</v>
          </cell>
          <cell r="H10">
            <v>514</v>
          </cell>
          <cell r="I10">
            <v>1059</v>
          </cell>
          <cell r="J10">
            <v>359</v>
          </cell>
          <cell r="K10">
            <v>306</v>
          </cell>
        </row>
        <row r="11">
          <cell r="B11">
            <v>1757</v>
          </cell>
          <cell r="C11">
            <v>1008</v>
          </cell>
          <cell r="D11">
            <v>203</v>
          </cell>
          <cell r="E11">
            <v>164</v>
          </cell>
          <cell r="F11">
            <v>39</v>
          </cell>
          <cell r="G11">
            <v>27</v>
          </cell>
          <cell r="H11">
            <v>954</v>
          </cell>
          <cell r="I11">
            <v>1320</v>
          </cell>
          <cell r="J11">
            <v>598</v>
          </cell>
          <cell r="K11">
            <v>417</v>
          </cell>
        </row>
        <row r="12">
          <cell r="B12">
            <v>1633</v>
          </cell>
          <cell r="C12">
            <v>732</v>
          </cell>
          <cell r="D12">
            <v>170</v>
          </cell>
          <cell r="E12">
            <v>165</v>
          </cell>
          <cell r="F12">
            <v>41</v>
          </cell>
          <cell r="G12">
            <v>57</v>
          </cell>
          <cell r="H12">
            <v>639</v>
          </cell>
          <cell r="I12">
            <v>1329</v>
          </cell>
          <cell r="J12">
            <v>437</v>
          </cell>
          <cell r="K12">
            <v>399</v>
          </cell>
        </row>
        <row r="13">
          <cell r="B13">
            <v>1780</v>
          </cell>
          <cell r="C13">
            <v>762</v>
          </cell>
          <cell r="D13">
            <v>188</v>
          </cell>
          <cell r="E13">
            <v>128</v>
          </cell>
          <cell r="F13">
            <v>25</v>
          </cell>
          <cell r="G13">
            <v>14</v>
          </cell>
          <cell r="H13">
            <v>629</v>
          </cell>
          <cell r="I13">
            <v>1415</v>
          </cell>
          <cell r="J13">
            <v>465</v>
          </cell>
          <cell r="K13">
            <v>354</v>
          </cell>
        </row>
        <row r="14">
          <cell r="B14">
            <v>583</v>
          </cell>
          <cell r="C14">
            <v>414</v>
          </cell>
          <cell r="D14">
            <v>70</v>
          </cell>
          <cell r="E14">
            <v>68</v>
          </cell>
          <cell r="F14">
            <v>18</v>
          </cell>
          <cell r="G14">
            <v>20</v>
          </cell>
          <cell r="H14">
            <v>296</v>
          </cell>
          <cell r="I14">
            <v>442</v>
          </cell>
          <cell r="J14">
            <v>277</v>
          </cell>
          <cell r="K14">
            <v>248</v>
          </cell>
        </row>
        <row r="15">
          <cell r="B15">
            <v>1940</v>
          </cell>
          <cell r="C15">
            <v>654</v>
          </cell>
          <cell r="D15">
            <v>176</v>
          </cell>
          <cell r="E15">
            <v>156</v>
          </cell>
          <cell r="F15">
            <v>29</v>
          </cell>
          <cell r="G15">
            <v>22</v>
          </cell>
          <cell r="H15">
            <v>551</v>
          </cell>
          <cell r="I15">
            <v>1617</v>
          </cell>
          <cell r="J15">
            <v>341</v>
          </cell>
          <cell r="K15">
            <v>290</v>
          </cell>
        </row>
        <row r="16">
          <cell r="B16">
            <v>1294</v>
          </cell>
          <cell r="C16">
            <v>444</v>
          </cell>
          <cell r="D16">
            <v>108</v>
          </cell>
          <cell r="E16">
            <v>96</v>
          </cell>
          <cell r="F16">
            <v>22</v>
          </cell>
          <cell r="G16">
            <v>40</v>
          </cell>
          <cell r="H16">
            <v>432</v>
          </cell>
          <cell r="I16">
            <v>1090</v>
          </cell>
          <cell r="J16">
            <v>240</v>
          </cell>
          <cell r="K16">
            <v>219</v>
          </cell>
        </row>
        <row r="17">
          <cell r="B17">
            <v>1421</v>
          </cell>
          <cell r="C17">
            <v>881</v>
          </cell>
          <cell r="D17">
            <v>256</v>
          </cell>
          <cell r="E17">
            <v>189</v>
          </cell>
          <cell r="F17">
            <v>38</v>
          </cell>
          <cell r="G17">
            <v>14</v>
          </cell>
          <cell r="H17">
            <v>662</v>
          </cell>
          <cell r="I17">
            <v>926</v>
          </cell>
          <cell r="J17">
            <v>484</v>
          </cell>
          <cell r="K17">
            <v>428</v>
          </cell>
        </row>
        <row r="18">
          <cell r="B18">
            <v>1657</v>
          </cell>
          <cell r="C18">
            <v>707</v>
          </cell>
          <cell r="D18">
            <v>145</v>
          </cell>
          <cell r="E18">
            <v>126</v>
          </cell>
          <cell r="F18">
            <v>11</v>
          </cell>
          <cell r="G18">
            <v>25</v>
          </cell>
          <cell r="H18">
            <v>581</v>
          </cell>
          <cell r="I18">
            <v>1385</v>
          </cell>
          <cell r="J18">
            <v>443</v>
          </cell>
          <cell r="K18">
            <v>346</v>
          </cell>
        </row>
        <row r="19">
          <cell r="B19">
            <v>3538</v>
          </cell>
          <cell r="C19">
            <v>1392</v>
          </cell>
          <cell r="D19">
            <v>547</v>
          </cell>
          <cell r="E19">
            <v>474</v>
          </cell>
          <cell r="F19">
            <v>93</v>
          </cell>
          <cell r="G19">
            <v>128</v>
          </cell>
          <cell r="H19">
            <v>1284</v>
          </cell>
          <cell r="I19">
            <v>2510</v>
          </cell>
          <cell r="J19">
            <v>659</v>
          </cell>
          <cell r="K19">
            <v>603</v>
          </cell>
        </row>
        <row r="20">
          <cell r="B20">
            <v>1041</v>
          </cell>
          <cell r="C20">
            <v>426</v>
          </cell>
          <cell r="D20">
            <v>150</v>
          </cell>
          <cell r="E20">
            <v>140</v>
          </cell>
          <cell r="F20">
            <v>19</v>
          </cell>
          <cell r="G20">
            <v>94</v>
          </cell>
          <cell r="H20">
            <v>331</v>
          </cell>
          <cell r="I20">
            <v>811</v>
          </cell>
          <cell r="J20">
            <v>220</v>
          </cell>
          <cell r="K20">
            <v>180</v>
          </cell>
        </row>
        <row r="21">
          <cell r="B21">
            <v>1090</v>
          </cell>
          <cell r="C21">
            <v>553</v>
          </cell>
          <cell r="D21">
            <v>167</v>
          </cell>
          <cell r="E21">
            <v>139</v>
          </cell>
          <cell r="F21">
            <v>23</v>
          </cell>
          <cell r="G21">
            <v>36</v>
          </cell>
          <cell r="H21">
            <v>392</v>
          </cell>
          <cell r="I21">
            <v>778</v>
          </cell>
          <cell r="J21">
            <v>280</v>
          </cell>
          <cell r="K21">
            <v>258</v>
          </cell>
        </row>
        <row r="22">
          <cell r="B22">
            <v>690</v>
          </cell>
          <cell r="C22">
            <v>632</v>
          </cell>
          <cell r="D22">
            <v>158</v>
          </cell>
          <cell r="E22">
            <v>135</v>
          </cell>
          <cell r="F22">
            <v>25</v>
          </cell>
          <cell r="G22">
            <v>17</v>
          </cell>
          <cell r="H22">
            <v>628</v>
          </cell>
          <cell r="I22">
            <v>400</v>
          </cell>
          <cell r="J22">
            <v>366</v>
          </cell>
          <cell r="K22">
            <v>321</v>
          </cell>
        </row>
        <row r="23">
          <cell r="B23">
            <v>1165</v>
          </cell>
          <cell r="C23">
            <v>693</v>
          </cell>
          <cell r="D23">
            <v>120</v>
          </cell>
          <cell r="E23">
            <v>117</v>
          </cell>
          <cell r="F23">
            <v>18</v>
          </cell>
          <cell r="G23">
            <v>21</v>
          </cell>
          <cell r="H23">
            <v>423</v>
          </cell>
          <cell r="I23">
            <v>923</v>
          </cell>
          <cell r="J23">
            <v>453</v>
          </cell>
          <cell r="K23">
            <v>357</v>
          </cell>
        </row>
        <row r="24">
          <cell r="B24">
            <v>1227</v>
          </cell>
          <cell r="C24">
            <v>597</v>
          </cell>
          <cell r="D24">
            <v>155</v>
          </cell>
          <cell r="E24">
            <v>132</v>
          </cell>
          <cell r="F24">
            <v>16</v>
          </cell>
          <cell r="G24">
            <v>22</v>
          </cell>
          <cell r="H24">
            <v>423</v>
          </cell>
          <cell r="I24">
            <v>978</v>
          </cell>
          <cell r="J24">
            <v>381</v>
          </cell>
          <cell r="K24">
            <v>329</v>
          </cell>
        </row>
        <row r="25">
          <cell r="B25">
            <v>1709</v>
          </cell>
          <cell r="C25">
            <v>835</v>
          </cell>
          <cell r="D25">
            <v>188</v>
          </cell>
          <cell r="E25">
            <v>158</v>
          </cell>
          <cell r="F25">
            <v>33</v>
          </cell>
          <cell r="G25">
            <v>49</v>
          </cell>
          <cell r="H25">
            <v>738</v>
          </cell>
          <cell r="I25">
            <v>1281</v>
          </cell>
          <cell r="J25">
            <v>446</v>
          </cell>
          <cell r="K25">
            <v>382</v>
          </cell>
        </row>
        <row r="26">
          <cell r="B26">
            <v>20047</v>
          </cell>
          <cell r="C26">
            <v>5491</v>
          </cell>
          <cell r="D26">
            <v>916</v>
          </cell>
          <cell r="E26">
            <v>639</v>
          </cell>
          <cell r="F26">
            <v>48</v>
          </cell>
          <cell r="G26">
            <v>96</v>
          </cell>
          <cell r="H26">
            <v>3430</v>
          </cell>
          <cell r="I26">
            <v>14753</v>
          </cell>
          <cell r="J26">
            <v>3311</v>
          </cell>
          <cell r="K26">
            <v>2579</v>
          </cell>
        </row>
        <row r="27">
          <cell r="B27">
            <v>7763</v>
          </cell>
          <cell r="C27">
            <v>1761</v>
          </cell>
          <cell r="D27">
            <v>436</v>
          </cell>
          <cell r="E27">
            <v>306</v>
          </cell>
          <cell r="F27">
            <v>121</v>
          </cell>
          <cell r="G27">
            <v>128</v>
          </cell>
          <cell r="H27">
            <v>1678</v>
          </cell>
          <cell r="I27">
            <v>6813</v>
          </cell>
          <cell r="J27">
            <v>976</v>
          </cell>
          <cell r="K27">
            <v>897</v>
          </cell>
        </row>
        <row r="28">
          <cell r="B28">
            <v>5691</v>
          </cell>
          <cell r="C28">
            <v>1664</v>
          </cell>
          <cell r="D28">
            <v>610</v>
          </cell>
          <cell r="E28">
            <v>305</v>
          </cell>
          <cell r="F28">
            <v>60</v>
          </cell>
          <cell r="G28">
            <v>39</v>
          </cell>
          <cell r="H28">
            <v>1569</v>
          </cell>
          <cell r="I28">
            <v>4601</v>
          </cell>
          <cell r="J28">
            <v>904</v>
          </cell>
          <cell r="K28">
            <v>790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B16" sqref="B16"/>
    </sheetView>
  </sheetViews>
  <sheetFormatPr defaultColWidth="8" defaultRowHeight="12.75" x14ac:dyDescent="0.2"/>
  <cols>
    <col min="1" max="1" width="61.28515625" style="2" customWidth="1"/>
    <col min="2" max="2" width="23.42578125" style="15" customWidth="1"/>
    <col min="3" max="3" width="23" style="15" customWidth="1"/>
    <col min="4" max="5" width="11.5703125" style="2" customWidth="1"/>
    <col min="6" max="16384" width="8" style="2"/>
  </cols>
  <sheetData>
    <row r="1" spans="1:11" ht="78" customHeight="1" x14ac:dyDescent="0.2">
      <c r="A1" s="80" t="s">
        <v>24</v>
      </c>
      <c r="B1" s="80"/>
      <c r="C1" s="80"/>
      <c r="D1" s="80"/>
      <c r="E1" s="80"/>
    </row>
    <row r="2" spans="1:11" ht="17.25" customHeight="1" x14ac:dyDescent="0.2">
      <c r="A2" s="80"/>
      <c r="B2" s="80"/>
      <c r="C2" s="80"/>
      <c r="D2" s="80"/>
      <c r="E2" s="80"/>
    </row>
    <row r="3" spans="1:11" s="3" customFormat="1" ht="23.25" customHeight="1" x14ac:dyDescent="0.25">
      <c r="A3" s="75" t="s">
        <v>0</v>
      </c>
      <c r="B3" s="81" t="s">
        <v>61</v>
      </c>
      <c r="C3" s="81" t="s">
        <v>62</v>
      </c>
      <c r="D3" s="78" t="s">
        <v>1</v>
      </c>
      <c r="E3" s="79"/>
    </row>
    <row r="4" spans="1:11" s="3" customFormat="1" ht="27.75" customHeight="1" x14ac:dyDescent="0.25">
      <c r="A4" s="76"/>
      <c r="B4" s="82"/>
      <c r="C4" s="82"/>
      <c r="D4" s="4" t="s">
        <v>2</v>
      </c>
      <c r="E4" s="5" t="s">
        <v>59</v>
      </c>
    </row>
    <row r="5" spans="1:11" s="8" customFormat="1" ht="15.75" customHeight="1" x14ac:dyDescent="0.25">
      <c r="A5" s="6" t="s">
        <v>3</v>
      </c>
      <c r="B5" s="7">
        <v>1</v>
      </c>
      <c r="C5" s="7">
        <v>2</v>
      </c>
      <c r="D5" s="7">
        <v>3</v>
      </c>
      <c r="E5" s="7">
        <v>4</v>
      </c>
    </row>
    <row r="6" spans="1:11" s="8" customFormat="1" ht="31.5" customHeight="1" x14ac:dyDescent="0.25">
      <c r="A6" s="9" t="s">
        <v>52</v>
      </c>
      <c r="B6" s="58">
        <f>'2'!B7</f>
        <v>10635</v>
      </c>
      <c r="C6" s="58">
        <f>'2'!C7</f>
        <v>9179</v>
      </c>
      <c r="D6" s="48">
        <f>C6/B6%</f>
        <v>86.309355900329109</v>
      </c>
      <c r="E6" s="49">
        <f>C6-B6</f>
        <v>-1456</v>
      </c>
      <c r="K6" s="11"/>
    </row>
    <row r="7" spans="1:11" s="3" customFormat="1" ht="31.5" customHeight="1" x14ac:dyDescent="0.25">
      <c r="A7" s="9" t="s">
        <v>53</v>
      </c>
      <c r="B7" s="58">
        <f>'2'!E7</f>
        <v>4232</v>
      </c>
      <c r="C7" s="58">
        <f>'2'!F7</f>
        <v>3823</v>
      </c>
      <c r="D7" s="48">
        <f t="shared" ref="D7:D11" si="0">C7/B7%</f>
        <v>90.33553875236295</v>
      </c>
      <c r="E7" s="49">
        <f t="shared" ref="E7:E11" si="1">C7-B7</f>
        <v>-409</v>
      </c>
      <c r="K7" s="11"/>
    </row>
    <row r="8" spans="1:11" s="3" customFormat="1" ht="45" customHeight="1" x14ac:dyDescent="0.25">
      <c r="A8" s="12" t="s">
        <v>54</v>
      </c>
      <c r="B8" s="58">
        <f>'2'!H7</f>
        <v>546</v>
      </c>
      <c r="C8" s="58">
        <f>'2'!I7</f>
        <v>400</v>
      </c>
      <c r="D8" s="48">
        <f t="shared" si="0"/>
        <v>73.260073260073256</v>
      </c>
      <c r="E8" s="49">
        <f t="shared" si="1"/>
        <v>-146</v>
      </c>
      <c r="K8" s="11"/>
    </row>
    <row r="9" spans="1:11" s="3" customFormat="1" ht="35.25" customHeight="1" x14ac:dyDescent="0.25">
      <c r="A9" s="13" t="s">
        <v>55</v>
      </c>
      <c r="B9" s="58">
        <f>'2'!K7</f>
        <v>107</v>
      </c>
      <c r="C9" s="58">
        <f>'2'!L7</f>
        <v>40</v>
      </c>
      <c r="D9" s="48">
        <f t="shared" si="0"/>
        <v>37.383177570093459</v>
      </c>
      <c r="E9" s="49">
        <f t="shared" si="1"/>
        <v>-67</v>
      </c>
      <c r="K9" s="11"/>
    </row>
    <row r="10" spans="1:11" s="3" customFormat="1" ht="45.75" customHeight="1" x14ac:dyDescent="0.25">
      <c r="A10" s="13" t="s">
        <v>18</v>
      </c>
      <c r="B10" s="58">
        <f>'2'!N7</f>
        <v>215</v>
      </c>
      <c r="C10" s="58">
        <f>'2'!O7</f>
        <v>86</v>
      </c>
      <c r="D10" s="48">
        <f t="shared" si="0"/>
        <v>40</v>
      </c>
      <c r="E10" s="49">
        <f t="shared" si="1"/>
        <v>-129</v>
      </c>
      <c r="K10" s="11"/>
    </row>
    <row r="11" spans="1:11" s="3" customFormat="1" ht="55.5" customHeight="1" x14ac:dyDescent="0.25">
      <c r="A11" s="13" t="s">
        <v>56</v>
      </c>
      <c r="B11" s="58">
        <f>'2'!Q7</f>
        <v>3107</v>
      </c>
      <c r="C11" s="58">
        <f>'2'!R7</f>
        <v>2898</v>
      </c>
      <c r="D11" s="48">
        <f t="shared" si="0"/>
        <v>93.273253942710014</v>
      </c>
      <c r="E11" s="49">
        <f t="shared" si="1"/>
        <v>-209</v>
      </c>
      <c r="K11" s="11"/>
    </row>
    <row r="12" spans="1:11" s="3" customFormat="1" ht="12.75" customHeight="1" x14ac:dyDescent="0.25">
      <c r="A12" s="71" t="s">
        <v>4</v>
      </c>
      <c r="B12" s="72"/>
      <c r="C12" s="72"/>
      <c r="D12" s="72"/>
      <c r="E12" s="72"/>
      <c r="K12" s="11"/>
    </row>
    <row r="13" spans="1:11" s="3" customFormat="1" ht="15" customHeight="1" x14ac:dyDescent="0.25">
      <c r="A13" s="73"/>
      <c r="B13" s="74"/>
      <c r="C13" s="74"/>
      <c r="D13" s="74"/>
      <c r="E13" s="74"/>
      <c r="K13" s="11"/>
    </row>
    <row r="14" spans="1:11" s="3" customFormat="1" ht="24" customHeight="1" x14ac:dyDescent="0.25">
      <c r="A14" s="75" t="s">
        <v>0</v>
      </c>
      <c r="B14" s="77" t="s">
        <v>63</v>
      </c>
      <c r="C14" s="77" t="s">
        <v>64</v>
      </c>
      <c r="D14" s="78" t="s">
        <v>1</v>
      </c>
      <c r="E14" s="79"/>
      <c r="K14" s="11"/>
    </row>
    <row r="15" spans="1:11" ht="35.25" customHeight="1" x14ac:dyDescent="0.2">
      <c r="A15" s="76"/>
      <c r="B15" s="77"/>
      <c r="C15" s="77"/>
      <c r="D15" s="4" t="s">
        <v>2</v>
      </c>
      <c r="E15" s="5" t="s">
        <v>59</v>
      </c>
      <c r="K15" s="11"/>
    </row>
    <row r="16" spans="1:11" ht="24" customHeight="1" x14ac:dyDescent="0.2">
      <c r="A16" s="9" t="s">
        <v>52</v>
      </c>
      <c r="B16" s="59">
        <f>'2'!T7</f>
        <v>8956</v>
      </c>
      <c r="C16" s="59">
        <f>'2'!U7</f>
        <v>7179</v>
      </c>
      <c r="D16" s="48">
        <f t="shared" ref="D16:D18" si="2">C16/B16%</f>
        <v>80.158552925413133</v>
      </c>
      <c r="E16" s="49">
        <f t="shared" ref="E16:E18" si="3">C16-B16</f>
        <v>-1777</v>
      </c>
      <c r="K16" s="11"/>
    </row>
    <row r="17" spans="1:11" ht="25.5" customHeight="1" x14ac:dyDescent="0.2">
      <c r="A17" s="1" t="s">
        <v>53</v>
      </c>
      <c r="B17" s="59">
        <f>'2'!W7</f>
        <v>2727</v>
      </c>
      <c r="C17" s="59">
        <f>'2'!X7</f>
        <v>2381</v>
      </c>
      <c r="D17" s="48">
        <f t="shared" si="2"/>
        <v>87.312064539787315</v>
      </c>
      <c r="E17" s="49">
        <f t="shared" si="3"/>
        <v>-346</v>
      </c>
      <c r="K17" s="11"/>
    </row>
    <row r="18" spans="1:11" ht="33.75" customHeight="1" x14ac:dyDescent="0.2">
      <c r="A18" s="1" t="s">
        <v>57</v>
      </c>
      <c r="B18" s="59">
        <f>'2'!Z7</f>
        <v>2283</v>
      </c>
      <c r="C18" s="59">
        <f>'2'!AA7</f>
        <v>2058</v>
      </c>
      <c r="D18" s="48">
        <f t="shared" si="2"/>
        <v>90.144546649145866</v>
      </c>
      <c r="E18" s="49">
        <f t="shared" si="3"/>
        <v>-225</v>
      </c>
      <c r="K18" s="11"/>
    </row>
    <row r="19" spans="1:11" x14ac:dyDescent="0.2">
      <c r="C19" s="16"/>
    </row>
  </sheetData>
  <mergeCells count="11"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I7" activePane="bottomRight" state="frozen"/>
      <selection activeCell="D5" sqref="D5:D10"/>
      <selection pane="topRight" activeCell="D5" sqref="D5:D10"/>
      <selection pane="bottomLeft" activeCell="D5" sqref="D5:D10"/>
      <selection pane="bottomRight" activeCell="G18" sqref="G18"/>
    </sheetView>
  </sheetViews>
  <sheetFormatPr defaultRowHeight="14.25" x14ac:dyDescent="0.2"/>
  <cols>
    <col min="1" max="1" width="29.140625" style="37" customWidth="1"/>
    <col min="2" max="2" width="10.28515625" style="37" customWidth="1"/>
    <col min="3" max="3" width="9.42578125" style="37" customWidth="1"/>
    <col min="4" max="4" width="8.28515625" style="37" customWidth="1"/>
    <col min="5" max="5" width="9.85546875" style="37" customWidth="1"/>
    <col min="6" max="6" width="10.140625" style="37" customWidth="1"/>
    <col min="7" max="7" width="7.42578125" style="37" customWidth="1"/>
    <col min="8" max="8" width="9.85546875" style="37" customWidth="1"/>
    <col min="9" max="9" width="10.140625" style="37" customWidth="1"/>
    <col min="10" max="10" width="7.42578125" style="37" customWidth="1"/>
    <col min="11" max="12" width="8.42578125" style="37" customWidth="1"/>
    <col min="13" max="13" width="9" style="37" customWidth="1"/>
    <col min="14" max="14" width="9.5703125" style="37" customWidth="1"/>
    <col min="15" max="15" width="8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54.75" customHeight="1" x14ac:dyDescent="0.35">
      <c r="B1" s="98" t="s">
        <v>69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21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92"/>
      <c r="Y2" s="92"/>
      <c r="Z2" s="86" t="s">
        <v>5</v>
      </c>
      <c r="AA2" s="86"/>
    </row>
    <row r="3" spans="1:32" s="26" customFormat="1" ht="67.5" customHeight="1" x14ac:dyDescent="0.25">
      <c r="A3" s="93"/>
      <c r="B3" s="83" t="s">
        <v>19</v>
      </c>
      <c r="C3" s="83"/>
      <c r="D3" s="83"/>
      <c r="E3" s="83" t="s">
        <v>20</v>
      </c>
      <c r="F3" s="83"/>
      <c r="G3" s="83"/>
      <c r="H3" s="83" t="s">
        <v>60</v>
      </c>
      <c r="I3" s="83"/>
      <c r="J3" s="83"/>
      <c r="K3" s="83" t="s">
        <v>7</v>
      </c>
      <c r="L3" s="83"/>
      <c r="M3" s="83"/>
      <c r="N3" s="83" t="s">
        <v>8</v>
      </c>
      <c r="O3" s="83"/>
      <c r="P3" s="83"/>
      <c r="Q3" s="88" t="s">
        <v>6</v>
      </c>
      <c r="R3" s="89"/>
      <c r="S3" s="90"/>
      <c r="T3" s="83" t="s">
        <v>14</v>
      </c>
      <c r="U3" s="83"/>
      <c r="V3" s="83"/>
      <c r="W3" s="83" t="s">
        <v>9</v>
      </c>
      <c r="X3" s="83"/>
      <c r="Y3" s="83"/>
      <c r="Z3" s="83" t="s">
        <v>10</v>
      </c>
      <c r="AA3" s="83"/>
      <c r="AB3" s="83"/>
    </row>
    <row r="4" spans="1:32" s="27" customFormat="1" ht="19.5" customHeight="1" x14ac:dyDescent="0.25">
      <c r="A4" s="93"/>
      <c r="B4" s="84" t="s">
        <v>13</v>
      </c>
      <c r="C4" s="84" t="s">
        <v>25</v>
      </c>
      <c r="D4" s="85" t="s">
        <v>2</v>
      </c>
      <c r="E4" s="84" t="s">
        <v>13</v>
      </c>
      <c r="F4" s="84" t="s">
        <v>25</v>
      </c>
      <c r="G4" s="85" t="s">
        <v>2</v>
      </c>
      <c r="H4" s="84" t="s">
        <v>13</v>
      </c>
      <c r="I4" s="84" t="s">
        <v>25</v>
      </c>
      <c r="J4" s="85" t="s">
        <v>2</v>
      </c>
      <c r="K4" s="84" t="s">
        <v>13</v>
      </c>
      <c r="L4" s="84" t="s">
        <v>25</v>
      </c>
      <c r="M4" s="85" t="s">
        <v>2</v>
      </c>
      <c r="N4" s="84" t="s">
        <v>13</v>
      </c>
      <c r="O4" s="84" t="s">
        <v>25</v>
      </c>
      <c r="P4" s="85" t="s">
        <v>2</v>
      </c>
      <c r="Q4" s="84" t="s">
        <v>13</v>
      </c>
      <c r="R4" s="84" t="s">
        <v>25</v>
      </c>
      <c r="S4" s="85" t="s">
        <v>2</v>
      </c>
      <c r="T4" s="84" t="s">
        <v>13</v>
      </c>
      <c r="U4" s="84" t="s">
        <v>25</v>
      </c>
      <c r="V4" s="85" t="s">
        <v>2</v>
      </c>
      <c r="W4" s="84" t="s">
        <v>13</v>
      </c>
      <c r="X4" s="84" t="s">
        <v>25</v>
      </c>
      <c r="Y4" s="85" t="s">
        <v>2</v>
      </c>
      <c r="Z4" s="84" t="s">
        <v>13</v>
      </c>
      <c r="AA4" s="84" t="s">
        <v>25</v>
      </c>
      <c r="AB4" s="85" t="s">
        <v>2</v>
      </c>
    </row>
    <row r="5" spans="1:32" s="27" customFormat="1" ht="6" customHeight="1" x14ac:dyDescent="0.25">
      <c r="A5" s="93"/>
      <c r="B5" s="84"/>
      <c r="C5" s="84"/>
      <c r="D5" s="85"/>
      <c r="E5" s="84"/>
      <c r="F5" s="84"/>
      <c r="G5" s="85"/>
      <c r="H5" s="84"/>
      <c r="I5" s="84"/>
      <c r="J5" s="85"/>
      <c r="K5" s="84"/>
      <c r="L5" s="84"/>
      <c r="M5" s="85"/>
      <c r="N5" s="84"/>
      <c r="O5" s="84"/>
      <c r="P5" s="85"/>
      <c r="Q5" s="84"/>
      <c r="R5" s="84"/>
      <c r="S5" s="85"/>
      <c r="T5" s="84"/>
      <c r="U5" s="84"/>
      <c r="V5" s="85"/>
      <c r="W5" s="84"/>
      <c r="X5" s="84"/>
      <c r="Y5" s="85"/>
      <c r="Z5" s="84"/>
      <c r="AA5" s="84"/>
      <c r="AB5" s="85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22154</v>
      </c>
      <c r="C7" s="28">
        <f>SUM(C8:C28)</f>
        <v>20117</v>
      </c>
      <c r="D7" s="56">
        <f>IF(B7=0,0,C7/B7)*100</f>
        <v>90.805272185609823</v>
      </c>
      <c r="E7" s="28">
        <f>SUM(E8:E28)</f>
        <v>6158</v>
      </c>
      <c r="F7" s="28">
        <f>SUM(F8:F28)</f>
        <v>6134</v>
      </c>
      <c r="G7" s="56">
        <f>IF(E7=0,0,F7/E7)*100</f>
        <v>99.610263072426108</v>
      </c>
      <c r="H7" s="28">
        <f>SUM(H8:H28)</f>
        <v>2173</v>
      </c>
      <c r="I7" s="28">
        <f>SUM(I8:I28)</f>
        <v>1396</v>
      </c>
      <c r="J7" s="56">
        <f>IF(H7=0,0,I7/H7)*100</f>
        <v>64.24298205246204</v>
      </c>
      <c r="K7" s="28">
        <f>SUM(K8:K28)</f>
        <v>246</v>
      </c>
      <c r="L7" s="28">
        <f>SUM(L8:L28)</f>
        <v>183</v>
      </c>
      <c r="M7" s="56">
        <f>IF(K7=0,0,L7/K7)*100</f>
        <v>74.390243902439025</v>
      </c>
      <c r="N7" s="28">
        <f>SUM(N8:N28)</f>
        <v>190</v>
      </c>
      <c r="O7" s="28">
        <f>SUM(O8:O28)</f>
        <v>184</v>
      </c>
      <c r="P7" s="56">
        <f>IF(N7=0,0,O7/N7)*100</f>
        <v>96.84210526315789</v>
      </c>
      <c r="Q7" s="28">
        <f>SUM(Q8:Q28)</f>
        <v>4296</v>
      </c>
      <c r="R7" s="28">
        <f>SUM(R8:R28)</f>
        <v>4879</v>
      </c>
      <c r="S7" s="56">
        <f>IF(Q7=0,0,R7/Q7)*100</f>
        <v>113.57076350093109</v>
      </c>
      <c r="T7" s="28">
        <f>SUM(T8:T28)</f>
        <v>19271</v>
      </c>
      <c r="U7" s="28">
        <f>SUM(U8:U28)</f>
        <v>15738</v>
      </c>
      <c r="V7" s="56">
        <f>IF(T7=0,0,U7/T7)*100</f>
        <v>81.666753152405164</v>
      </c>
      <c r="W7" s="28">
        <f>SUM(W8:W28)</f>
        <v>4190</v>
      </c>
      <c r="X7" s="28">
        <f>SUM(X8:X28)</f>
        <v>3317</v>
      </c>
      <c r="Y7" s="56">
        <f>IF(W7=0,0,X7/W7)*100</f>
        <v>79.164677804295948</v>
      </c>
      <c r="Z7" s="28">
        <f>SUM(Z8:Z28)</f>
        <v>3459</v>
      </c>
      <c r="AA7" s="28">
        <f>SUM(AA8:AA28)</f>
        <v>2772</v>
      </c>
      <c r="AB7" s="56">
        <f>IF(Z7=0,0,AA7/Z7)*100</f>
        <v>80.138768430182139</v>
      </c>
      <c r="AC7" s="29"/>
      <c r="AF7" s="33"/>
    </row>
    <row r="8" spans="1:32" s="33" customFormat="1" ht="18" customHeight="1" x14ac:dyDescent="0.25">
      <c r="A8" s="51" t="s">
        <v>27</v>
      </c>
      <c r="B8" s="31">
        <v>1174</v>
      </c>
      <c r="C8" s="31">
        <v>1062</v>
      </c>
      <c r="D8" s="57">
        <f t="shared" ref="D8:D28" si="0">IF(B8=0,0,C8/B8)*100</f>
        <v>90.459965928449748</v>
      </c>
      <c r="E8" s="31">
        <v>357</v>
      </c>
      <c r="F8" s="31">
        <v>393</v>
      </c>
      <c r="G8" s="57">
        <f t="shared" ref="G8:G28" si="1">IF(E8=0,0,F8/E8)*100</f>
        <v>110.08403361344538</v>
      </c>
      <c r="H8" s="31">
        <v>145</v>
      </c>
      <c r="I8" s="31">
        <v>112</v>
      </c>
      <c r="J8" s="57">
        <f t="shared" ref="J8:J28" si="2">IF(H8=0,0,I8/H8)*100</f>
        <v>77.241379310344826</v>
      </c>
      <c r="K8" s="31">
        <v>26</v>
      </c>
      <c r="L8" s="31">
        <v>25</v>
      </c>
      <c r="M8" s="57">
        <f t="shared" ref="M8:M28" si="3">IF(K8=0,0,L8/K8)*100</f>
        <v>96.15384615384616</v>
      </c>
      <c r="N8" s="31">
        <v>11</v>
      </c>
      <c r="O8" s="31">
        <v>6</v>
      </c>
      <c r="P8" s="57">
        <f t="shared" ref="P8:P28" si="4">IF(N8=0,0,O8/N8)*100</f>
        <v>54.54545454545454</v>
      </c>
      <c r="Q8" s="31">
        <v>282</v>
      </c>
      <c r="R8" s="46">
        <v>376</v>
      </c>
      <c r="S8" s="57">
        <f t="shared" ref="S8:S28" si="5">IF(Q8=0,0,R8/Q8)*100</f>
        <v>133.33333333333331</v>
      </c>
      <c r="T8" s="31">
        <v>982</v>
      </c>
      <c r="U8" s="46">
        <v>860</v>
      </c>
      <c r="V8" s="57">
        <f t="shared" ref="V8:V28" si="6">IF(T8=0,0,U8/T8)*100</f>
        <v>87.576374745417525</v>
      </c>
      <c r="W8" s="31">
        <v>187</v>
      </c>
      <c r="X8" s="46">
        <v>192</v>
      </c>
      <c r="Y8" s="57">
        <f t="shared" ref="Y8:Y28" si="7">IF(W8=0,0,X8/W8)*100</f>
        <v>102.67379679144386</v>
      </c>
      <c r="Z8" s="31">
        <v>157</v>
      </c>
      <c r="AA8" s="46">
        <v>181</v>
      </c>
      <c r="AB8" s="57">
        <f t="shared" ref="AB8:AB28" si="8">IF(Z8=0,0,AA8/Z8)*100</f>
        <v>115.28662420382165</v>
      </c>
      <c r="AC8" s="29"/>
      <c r="AD8" s="32"/>
    </row>
    <row r="9" spans="1:32" s="34" customFormat="1" ht="18" customHeight="1" x14ac:dyDescent="0.25">
      <c r="A9" s="52" t="s">
        <v>28</v>
      </c>
      <c r="B9" s="31">
        <v>752</v>
      </c>
      <c r="C9" s="31">
        <v>736</v>
      </c>
      <c r="D9" s="57">
        <f t="shared" si="0"/>
        <v>97.872340425531917</v>
      </c>
      <c r="E9" s="31">
        <v>119</v>
      </c>
      <c r="F9" s="31">
        <v>146</v>
      </c>
      <c r="G9" s="57">
        <f t="shared" si="1"/>
        <v>122.68907563025211</v>
      </c>
      <c r="H9" s="31">
        <v>59</v>
      </c>
      <c r="I9" s="31">
        <v>49</v>
      </c>
      <c r="J9" s="57">
        <f t="shared" si="2"/>
        <v>83.050847457627114</v>
      </c>
      <c r="K9" s="31">
        <v>8</v>
      </c>
      <c r="L9" s="31">
        <v>2</v>
      </c>
      <c r="M9" s="57">
        <f t="shared" si="3"/>
        <v>25</v>
      </c>
      <c r="N9" s="31">
        <v>7</v>
      </c>
      <c r="O9" s="31">
        <v>5</v>
      </c>
      <c r="P9" s="57">
        <f t="shared" si="4"/>
        <v>71.428571428571431</v>
      </c>
      <c r="Q9" s="31">
        <v>104</v>
      </c>
      <c r="R9" s="46">
        <v>121</v>
      </c>
      <c r="S9" s="57">
        <f t="shared" si="5"/>
        <v>116.34615384615385</v>
      </c>
      <c r="T9" s="31">
        <v>686</v>
      </c>
      <c r="U9" s="46">
        <v>650</v>
      </c>
      <c r="V9" s="57">
        <f t="shared" si="6"/>
        <v>94.75218658892129</v>
      </c>
      <c r="W9" s="31">
        <v>69</v>
      </c>
      <c r="X9" s="46">
        <v>83</v>
      </c>
      <c r="Y9" s="57">
        <f t="shared" si="7"/>
        <v>120.28985507246377</v>
      </c>
      <c r="Z9" s="31">
        <v>64</v>
      </c>
      <c r="AA9" s="46">
        <v>76</v>
      </c>
      <c r="AB9" s="57">
        <f t="shared" si="8"/>
        <v>118.75</v>
      </c>
      <c r="AC9" s="29"/>
      <c r="AD9" s="32"/>
    </row>
    <row r="10" spans="1:32" s="33" customFormat="1" ht="18" customHeight="1" x14ac:dyDescent="0.25">
      <c r="A10" s="52" t="s">
        <v>29</v>
      </c>
      <c r="B10" s="31">
        <v>467</v>
      </c>
      <c r="C10" s="31">
        <v>413</v>
      </c>
      <c r="D10" s="57">
        <f t="shared" si="0"/>
        <v>88.436830835117775</v>
      </c>
      <c r="E10" s="31">
        <v>148</v>
      </c>
      <c r="F10" s="31">
        <v>125</v>
      </c>
      <c r="G10" s="57">
        <f t="shared" si="1"/>
        <v>84.459459459459467</v>
      </c>
      <c r="H10" s="31">
        <v>23</v>
      </c>
      <c r="I10" s="31">
        <v>29</v>
      </c>
      <c r="J10" s="57">
        <f t="shared" si="2"/>
        <v>126.08695652173914</v>
      </c>
      <c r="K10" s="31">
        <v>7</v>
      </c>
      <c r="L10" s="31">
        <v>6</v>
      </c>
      <c r="M10" s="57">
        <f t="shared" si="3"/>
        <v>85.714285714285708</v>
      </c>
      <c r="N10" s="31">
        <v>5</v>
      </c>
      <c r="O10" s="31">
        <v>8</v>
      </c>
      <c r="P10" s="57">
        <f t="shared" si="4"/>
        <v>160</v>
      </c>
      <c r="Q10" s="31">
        <v>127</v>
      </c>
      <c r="R10" s="46">
        <v>116</v>
      </c>
      <c r="S10" s="57">
        <f t="shared" si="5"/>
        <v>91.338582677165363</v>
      </c>
      <c r="T10" s="31">
        <v>422</v>
      </c>
      <c r="U10" s="46">
        <v>348</v>
      </c>
      <c r="V10" s="57">
        <f t="shared" si="6"/>
        <v>82.464454976303315</v>
      </c>
      <c r="W10" s="31">
        <v>113</v>
      </c>
      <c r="X10" s="46">
        <v>75</v>
      </c>
      <c r="Y10" s="57">
        <f t="shared" si="7"/>
        <v>66.371681415929203</v>
      </c>
      <c r="Z10" s="31">
        <v>96</v>
      </c>
      <c r="AA10" s="46">
        <v>64</v>
      </c>
      <c r="AB10" s="57">
        <f t="shared" si="8"/>
        <v>66.666666666666657</v>
      </c>
      <c r="AC10" s="29"/>
      <c r="AD10" s="32"/>
    </row>
    <row r="11" spans="1:32" s="33" customFormat="1" ht="18" customHeight="1" x14ac:dyDescent="0.25">
      <c r="A11" s="52" t="s">
        <v>30</v>
      </c>
      <c r="B11" s="31">
        <v>517</v>
      </c>
      <c r="C11" s="31">
        <v>481</v>
      </c>
      <c r="D11" s="57">
        <f t="shared" si="0"/>
        <v>93.03675048355899</v>
      </c>
      <c r="E11" s="31">
        <v>247</v>
      </c>
      <c r="F11" s="31">
        <v>244</v>
      </c>
      <c r="G11" s="57">
        <f t="shared" si="1"/>
        <v>98.785425101214571</v>
      </c>
      <c r="H11" s="31">
        <v>58</v>
      </c>
      <c r="I11" s="31">
        <v>47</v>
      </c>
      <c r="J11" s="57">
        <f t="shared" si="2"/>
        <v>81.034482758620683</v>
      </c>
      <c r="K11" s="31">
        <v>4</v>
      </c>
      <c r="L11" s="31">
        <v>14</v>
      </c>
      <c r="M11" s="57">
        <f t="shared" si="3"/>
        <v>350</v>
      </c>
      <c r="N11" s="31">
        <v>1</v>
      </c>
      <c r="O11" s="31">
        <v>1</v>
      </c>
      <c r="P11" s="57">
        <f t="shared" si="4"/>
        <v>100</v>
      </c>
      <c r="Q11" s="31">
        <v>201</v>
      </c>
      <c r="R11" s="46">
        <v>229</v>
      </c>
      <c r="S11" s="57">
        <f t="shared" si="5"/>
        <v>113.93034825870647</v>
      </c>
      <c r="T11" s="31">
        <v>414</v>
      </c>
      <c r="U11" s="46">
        <v>360</v>
      </c>
      <c r="V11" s="57">
        <f t="shared" si="6"/>
        <v>86.956521739130437</v>
      </c>
      <c r="W11" s="31">
        <v>166</v>
      </c>
      <c r="X11" s="46">
        <v>133</v>
      </c>
      <c r="Y11" s="57">
        <f t="shared" si="7"/>
        <v>80.120481927710841</v>
      </c>
      <c r="Z11" s="31">
        <v>133</v>
      </c>
      <c r="AA11" s="46">
        <v>94</v>
      </c>
      <c r="AB11" s="57">
        <f t="shared" si="8"/>
        <v>70.676691729323309</v>
      </c>
      <c r="AC11" s="29"/>
      <c r="AD11" s="32"/>
    </row>
    <row r="12" spans="1:32" s="33" customFormat="1" ht="18" customHeight="1" x14ac:dyDescent="0.25">
      <c r="A12" s="52" t="s">
        <v>31</v>
      </c>
      <c r="B12" s="31">
        <v>608</v>
      </c>
      <c r="C12" s="31">
        <v>507</v>
      </c>
      <c r="D12" s="57">
        <f t="shared" si="0"/>
        <v>83.38815789473685</v>
      </c>
      <c r="E12" s="31">
        <v>200</v>
      </c>
      <c r="F12" s="31">
        <v>183</v>
      </c>
      <c r="G12" s="57">
        <f t="shared" si="1"/>
        <v>91.5</v>
      </c>
      <c r="H12" s="31">
        <v>96</v>
      </c>
      <c r="I12" s="31">
        <v>31</v>
      </c>
      <c r="J12" s="57">
        <f t="shared" si="2"/>
        <v>32.291666666666671</v>
      </c>
      <c r="K12" s="31">
        <v>9</v>
      </c>
      <c r="L12" s="31">
        <v>5</v>
      </c>
      <c r="M12" s="57">
        <f t="shared" si="3"/>
        <v>55.555555555555557</v>
      </c>
      <c r="N12" s="31">
        <v>6</v>
      </c>
      <c r="O12" s="31">
        <v>12</v>
      </c>
      <c r="P12" s="57">
        <f t="shared" si="4"/>
        <v>200</v>
      </c>
      <c r="Q12" s="31">
        <v>156</v>
      </c>
      <c r="R12" s="46">
        <v>161</v>
      </c>
      <c r="S12" s="57">
        <f t="shared" si="5"/>
        <v>103.20512820512822</v>
      </c>
      <c r="T12" s="31">
        <v>478</v>
      </c>
      <c r="U12" s="46">
        <v>429</v>
      </c>
      <c r="V12" s="57">
        <f t="shared" si="6"/>
        <v>89.7489539748954</v>
      </c>
      <c r="W12" s="31">
        <v>117</v>
      </c>
      <c r="X12" s="46">
        <v>108</v>
      </c>
      <c r="Y12" s="57">
        <f t="shared" si="7"/>
        <v>92.307692307692307</v>
      </c>
      <c r="Z12" s="31">
        <v>97</v>
      </c>
      <c r="AA12" s="46">
        <v>103</v>
      </c>
      <c r="AB12" s="57">
        <f t="shared" si="8"/>
        <v>106.18556701030928</v>
      </c>
      <c r="AC12" s="29"/>
      <c r="AD12" s="32"/>
    </row>
    <row r="13" spans="1:32" s="33" customFormat="1" ht="18" customHeight="1" x14ac:dyDescent="0.25">
      <c r="A13" s="52" t="s">
        <v>32</v>
      </c>
      <c r="B13" s="31">
        <v>589</v>
      </c>
      <c r="C13" s="31">
        <v>528</v>
      </c>
      <c r="D13" s="57">
        <f t="shared" si="0"/>
        <v>89.643463497453311</v>
      </c>
      <c r="E13" s="31">
        <v>174</v>
      </c>
      <c r="F13" s="31">
        <v>192</v>
      </c>
      <c r="G13" s="57">
        <f t="shared" si="1"/>
        <v>110.34482758620689</v>
      </c>
      <c r="H13" s="31">
        <v>79</v>
      </c>
      <c r="I13" s="31">
        <v>39</v>
      </c>
      <c r="J13" s="57">
        <f t="shared" si="2"/>
        <v>49.367088607594937</v>
      </c>
      <c r="K13" s="31">
        <v>6</v>
      </c>
      <c r="L13" s="31">
        <v>3</v>
      </c>
      <c r="M13" s="57">
        <f t="shared" si="3"/>
        <v>50</v>
      </c>
      <c r="N13" s="31">
        <v>1</v>
      </c>
      <c r="O13" s="31">
        <v>1</v>
      </c>
      <c r="P13" s="57">
        <f t="shared" si="4"/>
        <v>100</v>
      </c>
      <c r="Q13" s="31">
        <v>135</v>
      </c>
      <c r="R13" s="46">
        <v>157</v>
      </c>
      <c r="S13" s="57">
        <f t="shared" si="5"/>
        <v>116.2962962962963</v>
      </c>
      <c r="T13" s="31">
        <v>477</v>
      </c>
      <c r="U13" s="46">
        <v>430</v>
      </c>
      <c r="V13" s="57">
        <f t="shared" si="6"/>
        <v>90.146750524109009</v>
      </c>
      <c r="W13" s="31">
        <v>117</v>
      </c>
      <c r="X13" s="46">
        <v>113</v>
      </c>
      <c r="Y13" s="57">
        <f t="shared" si="7"/>
        <v>96.581196581196579</v>
      </c>
      <c r="Z13" s="31">
        <v>95</v>
      </c>
      <c r="AA13" s="46">
        <v>84</v>
      </c>
      <c r="AB13" s="57">
        <f t="shared" si="8"/>
        <v>88.421052631578945</v>
      </c>
      <c r="AC13" s="29"/>
      <c r="AD13" s="32"/>
    </row>
    <row r="14" spans="1:32" s="33" customFormat="1" ht="18" customHeight="1" x14ac:dyDescent="0.25">
      <c r="A14" s="52" t="s">
        <v>33</v>
      </c>
      <c r="B14" s="31">
        <v>111</v>
      </c>
      <c r="C14" s="31">
        <v>111</v>
      </c>
      <c r="D14" s="57">
        <f t="shared" si="0"/>
        <v>100</v>
      </c>
      <c r="E14" s="31">
        <v>57</v>
      </c>
      <c r="F14" s="31">
        <v>66</v>
      </c>
      <c r="G14" s="57">
        <f t="shared" si="1"/>
        <v>115.78947368421053</v>
      </c>
      <c r="H14" s="31">
        <v>28</v>
      </c>
      <c r="I14" s="31">
        <v>12</v>
      </c>
      <c r="J14" s="57">
        <f t="shared" si="2"/>
        <v>42.857142857142854</v>
      </c>
      <c r="K14" s="31">
        <v>9</v>
      </c>
      <c r="L14" s="31">
        <v>2</v>
      </c>
      <c r="M14" s="57">
        <f t="shared" si="3"/>
        <v>22.222222222222221</v>
      </c>
      <c r="N14" s="31">
        <v>5</v>
      </c>
      <c r="O14" s="31">
        <v>5</v>
      </c>
      <c r="P14" s="57">
        <f t="shared" si="4"/>
        <v>100</v>
      </c>
      <c r="Q14" s="31">
        <v>44</v>
      </c>
      <c r="R14" s="46">
        <v>51</v>
      </c>
      <c r="S14" s="57">
        <f t="shared" si="5"/>
        <v>115.90909090909092</v>
      </c>
      <c r="T14" s="31">
        <v>73</v>
      </c>
      <c r="U14" s="46">
        <v>86</v>
      </c>
      <c r="V14" s="57">
        <f t="shared" si="6"/>
        <v>117.8082191780822</v>
      </c>
      <c r="W14" s="31">
        <v>27</v>
      </c>
      <c r="X14" s="46">
        <v>43</v>
      </c>
      <c r="Y14" s="57">
        <f t="shared" si="7"/>
        <v>159.25925925925927</v>
      </c>
      <c r="Z14" s="31">
        <v>24</v>
      </c>
      <c r="AA14" s="46">
        <v>37</v>
      </c>
      <c r="AB14" s="57">
        <f t="shared" si="8"/>
        <v>154.16666666666669</v>
      </c>
      <c r="AC14" s="29"/>
      <c r="AD14" s="32"/>
    </row>
    <row r="15" spans="1:32" s="33" customFormat="1" ht="18" customHeight="1" x14ac:dyDescent="0.25">
      <c r="A15" s="52" t="s">
        <v>34</v>
      </c>
      <c r="B15" s="31">
        <v>658</v>
      </c>
      <c r="C15" s="31">
        <v>608</v>
      </c>
      <c r="D15" s="57">
        <f t="shared" si="0"/>
        <v>92.401215805471125</v>
      </c>
      <c r="E15" s="31">
        <v>259</v>
      </c>
      <c r="F15" s="31">
        <v>199</v>
      </c>
      <c r="G15" s="57">
        <f t="shared" si="1"/>
        <v>76.833976833976834</v>
      </c>
      <c r="H15" s="31">
        <v>52</v>
      </c>
      <c r="I15" s="31">
        <v>51</v>
      </c>
      <c r="J15" s="57">
        <f t="shared" si="2"/>
        <v>98.076923076923066</v>
      </c>
      <c r="K15" s="31">
        <v>7</v>
      </c>
      <c r="L15" s="31">
        <v>5</v>
      </c>
      <c r="M15" s="57">
        <f t="shared" si="3"/>
        <v>71.428571428571431</v>
      </c>
      <c r="N15" s="31">
        <v>3</v>
      </c>
      <c r="O15" s="31">
        <v>2</v>
      </c>
      <c r="P15" s="57">
        <f t="shared" si="4"/>
        <v>66.666666666666657</v>
      </c>
      <c r="Q15" s="31">
        <v>208</v>
      </c>
      <c r="R15" s="46">
        <v>171</v>
      </c>
      <c r="S15" s="57">
        <f t="shared" si="5"/>
        <v>82.211538461538453</v>
      </c>
      <c r="T15" s="31">
        <v>578</v>
      </c>
      <c r="U15" s="46">
        <v>504</v>
      </c>
      <c r="V15" s="57">
        <f t="shared" si="6"/>
        <v>87.197231833910038</v>
      </c>
      <c r="W15" s="31">
        <v>192</v>
      </c>
      <c r="X15" s="46">
        <v>98</v>
      </c>
      <c r="Y15" s="57">
        <f t="shared" si="7"/>
        <v>51.041666666666664</v>
      </c>
      <c r="Z15" s="31">
        <v>167</v>
      </c>
      <c r="AA15" s="46">
        <v>85</v>
      </c>
      <c r="AB15" s="57">
        <f t="shared" si="8"/>
        <v>50.898203592814376</v>
      </c>
      <c r="AC15" s="29"/>
      <c r="AD15" s="32"/>
    </row>
    <row r="16" spans="1:32" s="33" customFormat="1" ht="18" customHeight="1" x14ac:dyDescent="0.25">
      <c r="A16" s="52" t="s">
        <v>35</v>
      </c>
      <c r="B16" s="31">
        <v>449</v>
      </c>
      <c r="C16" s="31">
        <v>403</v>
      </c>
      <c r="D16" s="57">
        <f t="shared" si="0"/>
        <v>89.755011135857472</v>
      </c>
      <c r="E16" s="31">
        <v>140</v>
      </c>
      <c r="F16" s="31">
        <v>123</v>
      </c>
      <c r="G16" s="57">
        <f t="shared" si="1"/>
        <v>87.857142857142861</v>
      </c>
      <c r="H16" s="31">
        <v>44</v>
      </c>
      <c r="I16" s="31">
        <v>27</v>
      </c>
      <c r="J16" s="57">
        <f t="shared" si="2"/>
        <v>61.363636363636367</v>
      </c>
      <c r="K16" s="31">
        <v>7</v>
      </c>
      <c r="L16" s="31">
        <v>10</v>
      </c>
      <c r="M16" s="57">
        <f t="shared" si="3"/>
        <v>142.85714285714286</v>
      </c>
      <c r="N16" s="31">
        <v>13</v>
      </c>
      <c r="O16" s="31">
        <v>11</v>
      </c>
      <c r="P16" s="57">
        <f t="shared" si="4"/>
        <v>84.615384615384613</v>
      </c>
      <c r="Q16" s="31">
        <v>121</v>
      </c>
      <c r="R16" s="46">
        <v>118</v>
      </c>
      <c r="S16" s="57">
        <f t="shared" si="5"/>
        <v>97.52066115702479</v>
      </c>
      <c r="T16" s="31">
        <v>392</v>
      </c>
      <c r="U16" s="46">
        <v>348</v>
      </c>
      <c r="V16" s="57">
        <f t="shared" si="6"/>
        <v>88.775510204081627</v>
      </c>
      <c r="W16" s="31">
        <v>85</v>
      </c>
      <c r="X16" s="46">
        <v>68</v>
      </c>
      <c r="Y16" s="57">
        <f t="shared" si="7"/>
        <v>80</v>
      </c>
      <c r="Z16" s="31">
        <v>77</v>
      </c>
      <c r="AA16" s="46">
        <v>61</v>
      </c>
      <c r="AB16" s="57">
        <f t="shared" si="8"/>
        <v>79.220779220779221</v>
      </c>
      <c r="AC16" s="29"/>
      <c r="AD16" s="32"/>
    </row>
    <row r="17" spans="1:30" s="33" customFormat="1" ht="18" customHeight="1" x14ac:dyDescent="0.25">
      <c r="A17" s="52" t="s">
        <v>36</v>
      </c>
      <c r="B17" s="31">
        <v>389</v>
      </c>
      <c r="C17" s="31">
        <v>404</v>
      </c>
      <c r="D17" s="57">
        <f t="shared" si="0"/>
        <v>103.8560411311054</v>
      </c>
      <c r="E17" s="31">
        <v>190</v>
      </c>
      <c r="F17" s="31">
        <v>218</v>
      </c>
      <c r="G17" s="57">
        <f t="shared" si="1"/>
        <v>114.73684210526316</v>
      </c>
      <c r="H17" s="31">
        <v>81</v>
      </c>
      <c r="I17" s="31">
        <v>75</v>
      </c>
      <c r="J17" s="57">
        <f t="shared" si="2"/>
        <v>92.592592592592595</v>
      </c>
      <c r="K17" s="31">
        <v>14</v>
      </c>
      <c r="L17" s="31">
        <v>9</v>
      </c>
      <c r="M17" s="57">
        <f t="shared" si="3"/>
        <v>64.285714285714292</v>
      </c>
      <c r="N17" s="31">
        <v>3</v>
      </c>
      <c r="O17" s="31">
        <v>3</v>
      </c>
      <c r="P17" s="57">
        <f t="shared" si="4"/>
        <v>100</v>
      </c>
      <c r="Q17" s="31">
        <v>152</v>
      </c>
      <c r="R17" s="46">
        <v>173</v>
      </c>
      <c r="S17" s="57">
        <f t="shared" si="5"/>
        <v>113.81578947368421</v>
      </c>
      <c r="T17" s="31">
        <v>280</v>
      </c>
      <c r="U17" s="46">
        <v>245</v>
      </c>
      <c r="V17" s="57">
        <f t="shared" si="6"/>
        <v>87.5</v>
      </c>
      <c r="W17" s="31">
        <v>117</v>
      </c>
      <c r="X17" s="46">
        <v>93</v>
      </c>
      <c r="Y17" s="57">
        <f t="shared" si="7"/>
        <v>79.487179487179489</v>
      </c>
      <c r="Z17" s="31">
        <v>96</v>
      </c>
      <c r="AA17" s="46">
        <v>82</v>
      </c>
      <c r="AB17" s="57">
        <f t="shared" si="8"/>
        <v>85.416666666666657</v>
      </c>
      <c r="AC17" s="29"/>
      <c r="AD17" s="32"/>
    </row>
    <row r="18" spans="1:30" s="33" customFormat="1" ht="18" customHeight="1" x14ac:dyDescent="0.25">
      <c r="A18" s="52" t="s">
        <v>37</v>
      </c>
      <c r="B18" s="31">
        <v>551</v>
      </c>
      <c r="C18" s="31">
        <v>500</v>
      </c>
      <c r="D18" s="57">
        <f t="shared" si="0"/>
        <v>90.744101633393825</v>
      </c>
      <c r="E18" s="31">
        <v>186</v>
      </c>
      <c r="F18" s="31">
        <v>170</v>
      </c>
      <c r="G18" s="57">
        <f t="shared" si="1"/>
        <v>91.397849462365585</v>
      </c>
      <c r="H18" s="31">
        <v>41</v>
      </c>
      <c r="I18" s="31">
        <v>33</v>
      </c>
      <c r="J18" s="57">
        <f t="shared" si="2"/>
        <v>80.487804878048792</v>
      </c>
      <c r="K18" s="31">
        <v>7</v>
      </c>
      <c r="L18" s="31">
        <v>2</v>
      </c>
      <c r="M18" s="57">
        <f t="shared" si="3"/>
        <v>28.571428571428569</v>
      </c>
      <c r="N18" s="31">
        <v>0</v>
      </c>
      <c r="O18" s="31">
        <v>4</v>
      </c>
      <c r="P18" s="57">
        <f t="shared" si="4"/>
        <v>0</v>
      </c>
      <c r="Q18" s="31">
        <v>140</v>
      </c>
      <c r="R18" s="46">
        <v>139</v>
      </c>
      <c r="S18" s="57">
        <f t="shared" si="5"/>
        <v>99.285714285714292</v>
      </c>
      <c r="T18" s="31">
        <v>486</v>
      </c>
      <c r="U18" s="46">
        <v>432</v>
      </c>
      <c r="V18" s="57">
        <f t="shared" si="6"/>
        <v>88.888888888888886</v>
      </c>
      <c r="W18" s="31">
        <v>139</v>
      </c>
      <c r="X18" s="46">
        <v>104</v>
      </c>
      <c r="Y18" s="57">
        <f t="shared" si="7"/>
        <v>74.82014388489209</v>
      </c>
      <c r="Z18" s="31">
        <v>113</v>
      </c>
      <c r="AA18" s="46">
        <v>82</v>
      </c>
      <c r="AB18" s="57">
        <f t="shared" si="8"/>
        <v>72.56637168141593</v>
      </c>
      <c r="AC18" s="29"/>
      <c r="AD18" s="32"/>
    </row>
    <row r="19" spans="1:30" s="33" customFormat="1" ht="18" customHeight="1" x14ac:dyDescent="0.25">
      <c r="A19" s="52" t="s">
        <v>38</v>
      </c>
      <c r="B19" s="31">
        <v>1183</v>
      </c>
      <c r="C19" s="31">
        <v>1126</v>
      </c>
      <c r="D19" s="57">
        <f t="shared" si="0"/>
        <v>95.181741335587489</v>
      </c>
      <c r="E19" s="31">
        <v>325</v>
      </c>
      <c r="F19" s="31">
        <v>371</v>
      </c>
      <c r="G19" s="57">
        <f t="shared" si="1"/>
        <v>114.15384615384616</v>
      </c>
      <c r="H19" s="31">
        <v>138</v>
      </c>
      <c r="I19" s="31">
        <v>156</v>
      </c>
      <c r="J19" s="57">
        <f t="shared" si="2"/>
        <v>113.04347826086956</v>
      </c>
      <c r="K19" s="31">
        <v>22</v>
      </c>
      <c r="L19" s="31">
        <v>18</v>
      </c>
      <c r="M19" s="57">
        <f t="shared" si="3"/>
        <v>81.818181818181827</v>
      </c>
      <c r="N19" s="31">
        <v>15</v>
      </c>
      <c r="O19" s="31">
        <v>32</v>
      </c>
      <c r="P19" s="57">
        <f t="shared" si="4"/>
        <v>213.33333333333334</v>
      </c>
      <c r="Q19" s="31">
        <v>241</v>
      </c>
      <c r="R19" s="46">
        <v>337</v>
      </c>
      <c r="S19" s="57">
        <f t="shared" si="5"/>
        <v>139.83402489626556</v>
      </c>
      <c r="T19" s="31">
        <v>984</v>
      </c>
      <c r="U19" s="46">
        <v>790</v>
      </c>
      <c r="V19" s="57">
        <f t="shared" si="6"/>
        <v>80.284552845528452</v>
      </c>
      <c r="W19" s="31">
        <v>197</v>
      </c>
      <c r="X19" s="46">
        <v>157</v>
      </c>
      <c r="Y19" s="57">
        <f t="shared" si="7"/>
        <v>79.695431472081211</v>
      </c>
      <c r="Z19" s="31">
        <v>172</v>
      </c>
      <c r="AA19" s="46">
        <v>142</v>
      </c>
      <c r="AB19" s="57">
        <f t="shared" si="8"/>
        <v>82.558139534883722</v>
      </c>
      <c r="AC19" s="29"/>
      <c r="AD19" s="32"/>
    </row>
    <row r="20" spans="1:30" s="33" customFormat="1" ht="18" customHeight="1" x14ac:dyDescent="0.25">
      <c r="A20" s="52" t="s">
        <v>39</v>
      </c>
      <c r="B20" s="31">
        <v>270</v>
      </c>
      <c r="C20" s="31">
        <v>248</v>
      </c>
      <c r="D20" s="57">
        <f t="shared" si="0"/>
        <v>91.851851851851848</v>
      </c>
      <c r="E20" s="31">
        <v>139</v>
      </c>
      <c r="F20" s="31">
        <v>92</v>
      </c>
      <c r="G20" s="57">
        <f t="shared" si="1"/>
        <v>66.187050359712231</v>
      </c>
      <c r="H20" s="31">
        <v>55</v>
      </c>
      <c r="I20" s="31">
        <v>22</v>
      </c>
      <c r="J20" s="57">
        <f t="shared" si="2"/>
        <v>40</v>
      </c>
      <c r="K20" s="31">
        <v>8</v>
      </c>
      <c r="L20" s="31">
        <v>3</v>
      </c>
      <c r="M20" s="57">
        <f t="shared" si="3"/>
        <v>37.5</v>
      </c>
      <c r="N20" s="31">
        <v>13</v>
      </c>
      <c r="O20" s="31">
        <v>14</v>
      </c>
      <c r="P20" s="57">
        <f t="shared" si="4"/>
        <v>107.69230769230769</v>
      </c>
      <c r="Q20" s="31">
        <v>102</v>
      </c>
      <c r="R20" s="46">
        <v>76</v>
      </c>
      <c r="S20" s="57">
        <f t="shared" si="5"/>
        <v>74.509803921568633</v>
      </c>
      <c r="T20" s="31">
        <v>189</v>
      </c>
      <c r="U20" s="46">
        <v>203</v>
      </c>
      <c r="V20" s="57">
        <f t="shared" si="6"/>
        <v>107.40740740740742</v>
      </c>
      <c r="W20" s="31">
        <v>79</v>
      </c>
      <c r="X20" s="46">
        <v>56</v>
      </c>
      <c r="Y20" s="57">
        <f t="shared" si="7"/>
        <v>70.886075949367083</v>
      </c>
      <c r="Z20" s="31">
        <v>65</v>
      </c>
      <c r="AA20" s="46">
        <v>48</v>
      </c>
      <c r="AB20" s="57">
        <f t="shared" si="8"/>
        <v>73.846153846153854</v>
      </c>
      <c r="AC20" s="29"/>
      <c r="AD20" s="32"/>
    </row>
    <row r="21" spans="1:30" s="33" customFormat="1" ht="18" customHeight="1" x14ac:dyDescent="0.25">
      <c r="A21" s="52" t="s">
        <v>40</v>
      </c>
      <c r="B21" s="31">
        <v>386</v>
      </c>
      <c r="C21" s="31">
        <v>331</v>
      </c>
      <c r="D21" s="57">
        <f t="shared" si="0"/>
        <v>85.751295336787564</v>
      </c>
      <c r="E21" s="31">
        <v>180</v>
      </c>
      <c r="F21" s="31">
        <v>166</v>
      </c>
      <c r="G21" s="57">
        <f t="shared" si="1"/>
        <v>92.222222222222229</v>
      </c>
      <c r="H21" s="31">
        <v>64</v>
      </c>
      <c r="I21" s="31">
        <v>52</v>
      </c>
      <c r="J21" s="57">
        <f t="shared" si="2"/>
        <v>81.25</v>
      </c>
      <c r="K21" s="31">
        <v>3</v>
      </c>
      <c r="L21" s="31">
        <v>6</v>
      </c>
      <c r="M21" s="57">
        <f t="shared" si="3"/>
        <v>200</v>
      </c>
      <c r="N21" s="31">
        <v>17</v>
      </c>
      <c r="O21" s="31">
        <v>7</v>
      </c>
      <c r="P21" s="57">
        <f t="shared" si="4"/>
        <v>41.17647058823529</v>
      </c>
      <c r="Q21" s="31">
        <v>107</v>
      </c>
      <c r="R21" s="46">
        <v>114</v>
      </c>
      <c r="S21" s="57">
        <f t="shared" si="5"/>
        <v>106.54205607476635</v>
      </c>
      <c r="T21" s="31">
        <v>272</v>
      </c>
      <c r="U21" s="46">
        <v>232</v>
      </c>
      <c r="V21" s="57">
        <f t="shared" si="6"/>
        <v>85.294117647058826</v>
      </c>
      <c r="W21" s="31">
        <v>108</v>
      </c>
      <c r="X21" s="46">
        <v>79</v>
      </c>
      <c r="Y21" s="57">
        <f t="shared" si="7"/>
        <v>73.148148148148152</v>
      </c>
      <c r="Z21" s="31">
        <v>80</v>
      </c>
      <c r="AA21" s="46">
        <v>74</v>
      </c>
      <c r="AB21" s="57">
        <f t="shared" si="8"/>
        <v>92.5</v>
      </c>
      <c r="AC21" s="29"/>
      <c r="AD21" s="32"/>
    </row>
    <row r="22" spans="1:30" s="33" customFormat="1" ht="18" customHeight="1" x14ac:dyDescent="0.25">
      <c r="A22" s="52" t="s">
        <v>41</v>
      </c>
      <c r="B22" s="31">
        <v>247</v>
      </c>
      <c r="C22" s="31">
        <v>195</v>
      </c>
      <c r="D22" s="57">
        <f t="shared" si="0"/>
        <v>78.94736842105263</v>
      </c>
      <c r="E22" s="31">
        <v>213</v>
      </c>
      <c r="F22" s="31">
        <v>183</v>
      </c>
      <c r="G22" s="57">
        <f t="shared" si="1"/>
        <v>85.91549295774648</v>
      </c>
      <c r="H22" s="31">
        <v>54</v>
      </c>
      <c r="I22" s="31">
        <v>31</v>
      </c>
      <c r="J22" s="57">
        <f t="shared" si="2"/>
        <v>57.407407407407405</v>
      </c>
      <c r="K22" s="31">
        <v>7</v>
      </c>
      <c r="L22" s="31">
        <v>5</v>
      </c>
      <c r="M22" s="57">
        <f t="shared" si="3"/>
        <v>71.428571428571431</v>
      </c>
      <c r="N22" s="31">
        <v>12</v>
      </c>
      <c r="O22" s="31">
        <v>3</v>
      </c>
      <c r="P22" s="57">
        <f t="shared" si="4"/>
        <v>25</v>
      </c>
      <c r="Q22" s="31">
        <v>159</v>
      </c>
      <c r="R22" s="46">
        <v>181</v>
      </c>
      <c r="S22" s="57">
        <f t="shared" si="5"/>
        <v>113.83647798742138</v>
      </c>
      <c r="T22" s="31">
        <v>137</v>
      </c>
      <c r="U22" s="46">
        <v>110</v>
      </c>
      <c r="V22" s="57">
        <f t="shared" si="6"/>
        <v>80.291970802919707</v>
      </c>
      <c r="W22" s="31">
        <v>132</v>
      </c>
      <c r="X22" s="46">
        <v>100</v>
      </c>
      <c r="Y22" s="57">
        <f t="shared" si="7"/>
        <v>75.757575757575751</v>
      </c>
      <c r="Z22" s="31">
        <v>106</v>
      </c>
      <c r="AA22" s="46">
        <v>90</v>
      </c>
      <c r="AB22" s="57">
        <f t="shared" si="8"/>
        <v>84.905660377358487</v>
      </c>
      <c r="AC22" s="29"/>
      <c r="AD22" s="32"/>
    </row>
    <row r="23" spans="1:30" s="33" customFormat="1" ht="18" customHeight="1" x14ac:dyDescent="0.25">
      <c r="A23" s="52" t="s">
        <v>42</v>
      </c>
      <c r="B23" s="31">
        <v>367</v>
      </c>
      <c r="C23" s="31">
        <v>335</v>
      </c>
      <c r="D23" s="57">
        <f t="shared" si="0"/>
        <v>91.280653950953678</v>
      </c>
      <c r="E23" s="31">
        <v>172</v>
      </c>
      <c r="F23" s="31">
        <v>178</v>
      </c>
      <c r="G23" s="57">
        <f t="shared" si="1"/>
        <v>103.48837209302326</v>
      </c>
      <c r="H23" s="31">
        <v>33</v>
      </c>
      <c r="I23" s="31">
        <v>29</v>
      </c>
      <c r="J23" s="57">
        <f t="shared" si="2"/>
        <v>87.878787878787875</v>
      </c>
      <c r="K23" s="31">
        <v>7</v>
      </c>
      <c r="L23" s="31">
        <v>7</v>
      </c>
      <c r="M23" s="57">
        <f t="shared" si="3"/>
        <v>100</v>
      </c>
      <c r="N23" s="31">
        <v>1</v>
      </c>
      <c r="O23" s="31">
        <v>4</v>
      </c>
      <c r="P23" s="57">
        <f t="shared" si="4"/>
        <v>400</v>
      </c>
      <c r="Q23" s="31">
        <v>129</v>
      </c>
      <c r="R23" s="46">
        <v>106</v>
      </c>
      <c r="S23" s="57">
        <f t="shared" si="5"/>
        <v>82.170542635658919</v>
      </c>
      <c r="T23" s="31">
        <v>311</v>
      </c>
      <c r="U23" s="46">
        <v>263</v>
      </c>
      <c r="V23" s="57">
        <f t="shared" si="6"/>
        <v>84.565916398713824</v>
      </c>
      <c r="W23" s="31">
        <v>122</v>
      </c>
      <c r="X23" s="46">
        <v>106</v>
      </c>
      <c r="Y23" s="57">
        <f t="shared" si="7"/>
        <v>86.885245901639337</v>
      </c>
      <c r="Z23" s="31">
        <v>96</v>
      </c>
      <c r="AA23" s="46">
        <v>80</v>
      </c>
      <c r="AB23" s="57">
        <f t="shared" si="8"/>
        <v>83.333333333333343</v>
      </c>
      <c r="AC23" s="29"/>
      <c r="AD23" s="32"/>
    </row>
    <row r="24" spans="1:30" s="33" customFormat="1" ht="18" customHeight="1" x14ac:dyDescent="0.25">
      <c r="A24" s="52" t="s">
        <v>43</v>
      </c>
      <c r="B24" s="31">
        <v>433</v>
      </c>
      <c r="C24" s="31">
        <v>367</v>
      </c>
      <c r="D24" s="57">
        <f t="shared" si="0"/>
        <v>84.757505773672065</v>
      </c>
      <c r="E24" s="31">
        <v>155</v>
      </c>
      <c r="F24" s="31">
        <v>135</v>
      </c>
      <c r="G24" s="57">
        <f t="shared" si="1"/>
        <v>87.096774193548384</v>
      </c>
      <c r="H24" s="31">
        <v>63</v>
      </c>
      <c r="I24" s="31">
        <v>47</v>
      </c>
      <c r="J24" s="57">
        <f t="shared" si="2"/>
        <v>74.603174603174608</v>
      </c>
      <c r="K24" s="31">
        <v>14</v>
      </c>
      <c r="L24" s="31">
        <v>6</v>
      </c>
      <c r="M24" s="57">
        <f t="shared" si="3"/>
        <v>42.857142857142854</v>
      </c>
      <c r="N24" s="31">
        <v>5</v>
      </c>
      <c r="O24" s="31">
        <v>2</v>
      </c>
      <c r="P24" s="57">
        <f t="shared" si="4"/>
        <v>40</v>
      </c>
      <c r="Q24" s="31">
        <v>116</v>
      </c>
      <c r="R24" s="46">
        <v>106</v>
      </c>
      <c r="S24" s="57">
        <f t="shared" si="5"/>
        <v>91.379310344827587</v>
      </c>
      <c r="T24" s="31">
        <v>340</v>
      </c>
      <c r="U24" s="46">
        <v>296</v>
      </c>
      <c r="V24" s="57">
        <f t="shared" si="6"/>
        <v>87.058823529411768</v>
      </c>
      <c r="W24" s="31">
        <v>87</v>
      </c>
      <c r="X24" s="46">
        <v>78</v>
      </c>
      <c r="Y24" s="57">
        <f t="shared" si="7"/>
        <v>89.65517241379311</v>
      </c>
      <c r="Z24" s="31">
        <v>70</v>
      </c>
      <c r="AA24" s="46">
        <v>65</v>
      </c>
      <c r="AB24" s="57">
        <f t="shared" si="8"/>
        <v>92.857142857142861</v>
      </c>
      <c r="AC24" s="29"/>
      <c r="AD24" s="32"/>
    </row>
    <row r="25" spans="1:30" s="33" customFormat="1" ht="18" customHeight="1" x14ac:dyDescent="0.25">
      <c r="A25" s="53" t="s">
        <v>44</v>
      </c>
      <c r="B25" s="31">
        <v>574</v>
      </c>
      <c r="C25" s="31">
        <v>536</v>
      </c>
      <c r="D25" s="57">
        <f t="shared" si="0"/>
        <v>93.379790940766554</v>
      </c>
      <c r="E25" s="31">
        <v>292</v>
      </c>
      <c r="F25" s="31">
        <v>260</v>
      </c>
      <c r="G25" s="57">
        <f t="shared" si="1"/>
        <v>89.041095890410958</v>
      </c>
      <c r="H25" s="31">
        <v>62</v>
      </c>
      <c r="I25" s="31">
        <v>47</v>
      </c>
      <c r="J25" s="57">
        <f t="shared" si="2"/>
        <v>75.806451612903231</v>
      </c>
      <c r="K25" s="31">
        <v>9</v>
      </c>
      <c r="L25" s="31">
        <v>3</v>
      </c>
      <c r="M25" s="57">
        <f t="shared" si="3"/>
        <v>33.333333333333329</v>
      </c>
      <c r="N25" s="31">
        <v>5</v>
      </c>
      <c r="O25" s="31">
        <v>12</v>
      </c>
      <c r="P25" s="57">
        <f t="shared" si="4"/>
        <v>240</v>
      </c>
      <c r="Q25" s="31">
        <v>197</v>
      </c>
      <c r="R25" s="46">
        <v>227</v>
      </c>
      <c r="S25" s="57">
        <f t="shared" si="5"/>
        <v>115.22842639593908</v>
      </c>
      <c r="T25" s="31">
        <v>450</v>
      </c>
      <c r="U25" s="46">
        <v>396</v>
      </c>
      <c r="V25" s="57">
        <f t="shared" si="6"/>
        <v>88</v>
      </c>
      <c r="W25" s="31">
        <v>200</v>
      </c>
      <c r="X25" s="46">
        <v>133</v>
      </c>
      <c r="Y25" s="57">
        <f t="shared" si="7"/>
        <v>66.5</v>
      </c>
      <c r="Z25" s="31">
        <v>173</v>
      </c>
      <c r="AA25" s="46">
        <v>112</v>
      </c>
      <c r="AB25" s="57">
        <f t="shared" si="8"/>
        <v>64.739884393063591</v>
      </c>
      <c r="AC25" s="29"/>
      <c r="AD25" s="32"/>
    </row>
    <row r="26" spans="1:30" s="33" customFormat="1" ht="18" customHeight="1" x14ac:dyDescent="0.25">
      <c r="A26" s="52" t="s">
        <v>45</v>
      </c>
      <c r="B26" s="31">
        <v>7826</v>
      </c>
      <c r="C26" s="31">
        <v>7036</v>
      </c>
      <c r="D26" s="57">
        <f t="shared" si="0"/>
        <v>89.905443393815489</v>
      </c>
      <c r="E26" s="31">
        <v>1577</v>
      </c>
      <c r="F26" s="31">
        <v>1749</v>
      </c>
      <c r="G26" s="57">
        <f t="shared" si="1"/>
        <v>110.90678503487635</v>
      </c>
      <c r="H26" s="31">
        <v>594</v>
      </c>
      <c r="I26" s="31">
        <v>226</v>
      </c>
      <c r="J26" s="57">
        <f t="shared" si="2"/>
        <v>38.047138047138048</v>
      </c>
      <c r="K26" s="31">
        <v>30</v>
      </c>
      <c r="L26" s="31">
        <v>17</v>
      </c>
      <c r="M26" s="57">
        <f t="shared" si="3"/>
        <v>56.666666666666664</v>
      </c>
      <c r="N26" s="31">
        <v>16</v>
      </c>
      <c r="O26" s="31">
        <v>7</v>
      </c>
      <c r="P26" s="57">
        <f t="shared" si="4"/>
        <v>43.75</v>
      </c>
      <c r="Q26" s="31">
        <v>791</v>
      </c>
      <c r="R26" s="46">
        <v>1033</v>
      </c>
      <c r="S26" s="57">
        <f t="shared" si="5"/>
        <v>130.59418457648547</v>
      </c>
      <c r="T26" s="31">
        <v>7345</v>
      </c>
      <c r="U26" s="46">
        <v>5166</v>
      </c>
      <c r="V26" s="57">
        <f t="shared" si="6"/>
        <v>70.333560245064675</v>
      </c>
      <c r="W26" s="31">
        <v>1256</v>
      </c>
      <c r="X26" s="46">
        <v>984</v>
      </c>
      <c r="Y26" s="57">
        <f t="shared" si="7"/>
        <v>78.343949044585997</v>
      </c>
      <c r="Z26" s="31">
        <v>997</v>
      </c>
      <c r="AA26" s="46">
        <v>763</v>
      </c>
      <c r="AB26" s="57">
        <f t="shared" si="8"/>
        <v>76.5295887662989</v>
      </c>
      <c r="AC26" s="29"/>
      <c r="AD26" s="32"/>
    </row>
    <row r="27" spans="1:30" s="33" customFormat="1" ht="18" customHeight="1" x14ac:dyDescent="0.25">
      <c r="A27" s="52" t="s">
        <v>46</v>
      </c>
      <c r="B27" s="31">
        <v>2598</v>
      </c>
      <c r="C27" s="31">
        <v>2356</v>
      </c>
      <c r="D27" s="57">
        <f t="shared" si="0"/>
        <v>90.685142417244037</v>
      </c>
      <c r="E27" s="31">
        <v>492</v>
      </c>
      <c r="F27" s="31">
        <v>466</v>
      </c>
      <c r="G27" s="57">
        <f t="shared" si="1"/>
        <v>94.715447154471548</v>
      </c>
      <c r="H27" s="31">
        <v>204</v>
      </c>
      <c r="I27" s="31">
        <v>102</v>
      </c>
      <c r="J27" s="57">
        <f t="shared" si="2"/>
        <v>50</v>
      </c>
      <c r="K27" s="31">
        <v>34</v>
      </c>
      <c r="L27" s="31">
        <v>17</v>
      </c>
      <c r="M27" s="57">
        <f t="shared" si="3"/>
        <v>50</v>
      </c>
      <c r="N27" s="31">
        <v>40</v>
      </c>
      <c r="O27" s="31">
        <v>33</v>
      </c>
      <c r="P27" s="57">
        <f t="shared" si="4"/>
        <v>82.5</v>
      </c>
      <c r="Q27" s="31">
        <v>366</v>
      </c>
      <c r="R27" s="46">
        <v>447</v>
      </c>
      <c r="S27" s="57">
        <f t="shared" si="5"/>
        <v>122.13114754098359</v>
      </c>
      <c r="T27" s="31">
        <v>2282</v>
      </c>
      <c r="U27" s="46">
        <v>2094</v>
      </c>
      <c r="V27" s="57">
        <f t="shared" si="6"/>
        <v>91.76161262050833</v>
      </c>
      <c r="W27" s="31">
        <v>313</v>
      </c>
      <c r="X27" s="46">
        <v>269</v>
      </c>
      <c r="Y27" s="57">
        <f t="shared" si="7"/>
        <v>85.942492012779553</v>
      </c>
      <c r="Z27" s="31">
        <v>275</v>
      </c>
      <c r="AA27" s="46">
        <v>241</v>
      </c>
      <c r="AB27" s="57">
        <f t="shared" si="8"/>
        <v>87.63636363636364</v>
      </c>
      <c r="AC27" s="29"/>
      <c r="AD27" s="32"/>
    </row>
    <row r="28" spans="1:30" s="33" customFormat="1" ht="18" customHeight="1" x14ac:dyDescent="0.25">
      <c r="A28" s="54" t="s">
        <v>47</v>
      </c>
      <c r="B28" s="31">
        <v>2005</v>
      </c>
      <c r="C28" s="31">
        <v>1834</v>
      </c>
      <c r="D28" s="57">
        <f t="shared" si="0"/>
        <v>91.471321695760594</v>
      </c>
      <c r="E28" s="31">
        <v>536</v>
      </c>
      <c r="F28" s="31">
        <v>475</v>
      </c>
      <c r="G28" s="57">
        <f t="shared" si="1"/>
        <v>88.619402985074629</v>
      </c>
      <c r="H28" s="31">
        <v>200</v>
      </c>
      <c r="I28" s="31">
        <v>179</v>
      </c>
      <c r="J28" s="57">
        <f t="shared" si="2"/>
        <v>89.5</v>
      </c>
      <c r="K28" s="31">
        <v>8</v>
      </c>
      <c r="L28" s="31">
        <v>18</v>
      </c>
      <c r="M28" s="57">
        <f t="shared" si="3"/>
        <v>225</v>
      </c>
      <c r="N28" s="31">
        <v>11</v>
      </c>
      <c r="O28" s="31">
        <v>12</v>
      </c>
      <c r="P28" s="57">
        <f t="shared" si="4"/>
        <v>109.09090909090908</v>
      </c>
      <c r="Q28" s="31">
        <v>418</v>
      </c>
      <c r="R28" s="46">
        <v>440</v>
      </c>
      <c r="S28" s="57">
        <f t="shared" si="5"/>
        <v>105.26315789473684</v>
      </c>
      <c r="T28" s="31">
        <v>1693</v>
      </c>
      <c r="U28" s="46">
        <v>1496</v>
      </c>
      <c r="V28" s="57">
        <f t="shared" si="6"/>
        <v>88.363851151801526</v>
      </c>
      <c r="W28" s="31">
        <v>367</v>
      </c>
      <c r="X28" s="46">
        <v>245</v>
      </c>
      <c r="Y28" s="57">
        <f t="shared" si="7"/>
        <v>66.757493188010898</v>
      </c>
      <c r="Z28" s="31">
        <v>306</v>
      </c>
      <c r="AA28" s="46">
        <v>208</v>
      </c>
      <c r="AB28" s="57">
        <f t="shared" si="8"/>
        <v>67.973856209150327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F21"/>
  <sheetViews>
    <sheetView view="pageBreakPreview" zoomScale="80" zoomScaleNormal="70" zoomScaleSheetLayoutView="80" workbookViewId="0">
      <selection activeCell="A3" sqref="A3:D3"/>
    </sheetView>
  </sheetViews>
  <sheetFormatPr defaultColWidth="8" defaultRowHeight="12.75" x14ac:dyDescent="0.2"/>
  <cols>
    <col min="1" max="1" width="52.5703125" style="2" customWidth="1"/>
    <col min="2" max="2" width="17.140625" style="132" customWidth="1"/>
    <col min="3" max="3" width="14.42578125" style="15" customWidth="1"/>
    <col min="4" max="4" width="16" style="2" customWidth="1"/>
    <col min="5" max="5" width="13.140625" style="2" bestFit="1" customWidth="1"/>
    <col min="6" max="6" width="11.42578125" style="2" bestFit="1" customWidth="1"/>
    <col min="7" max="16384" width="8" style="2"/>
  </cols>
  <sheetData>
    <row r="1" spans="1:6" ht="27" customHeight="1" x14ac:dyDescent="0.2">
      <c r="A1" s="80" t="s">
        <v>58</v>
      </c>
      <c r="B1" s="80"/>
      <c r="C1" s="80"/>
      <c r="D1" s="80"/>
    </row>
    <row r="2" spans="1:6" ht="23.25" customHeight="1" x14ac:dyDescent="0.2">
      <c r="A2" s="80" t="s">
        <v>23</v>
      </c>
      <c r="B2" s="80"/>
      <c r="C2" s="80"/>
      <c r="D2" s="80"/>
    </row>
    <row r="3" spans="1:6" ht="25.5" customHeight="1" x14ac:dyDescent="0.25">
      <c r="A3" s="120" t="s">
        <v>82</v>
      </c>
      <c r="B3" s="120"/>
      <c r="C3" s="120"/>
      <c r="D3" s="122"/>
    </row>
    <row r="4" spans="1:6" s="3" customFormat="1" ht="25.5" customHeight="1" x14ac:dyDescent="0.25">
      <c r="A4" s="75" t="s">
        <v>0</v>
      </c>
      <c r="B4" s="75" t="s">
        <v>86</v>
      </c>
      <c r="C4" s="106" t="s">
        <v>85</v>
      </c>
      <c r="D4" s="116"/>
    </row>
    <row r="5" spans="1:6" s="3" customFormat="1" ht="23.25" customHeight="1" x14ac:dyDescent="0.25">
      <c r="A5" s="102"/>
      <c r="B5" s="110"/>
      <c r="C5" s="81" t="s">
        <v>83</v>
      </c>
      <c r="D5" s="81" t="s">
        <v>84</v>
      </c>
    </row>
    <row r="6" spans="1:6" s="3" customFormat="1" x14ac:dyDescent="0.25">
      <c r="A6" s="76"/>
      <c r="B6" s="111"/>
      <c r="C6" s="82"/>
      <c r="D6" s="82"/>
    </row>
    <row r="7" spans="1:6" s="8" customFormat="1" ht="15.75" customHeight="1" x14ac:dyDescent="0.25">
      <c r="A7" s="6" t="s">
        <v>3</v>
      </c>
      <c r="B7" s="133">
        <v>1</v>
      </c>
      <c r="C7" s="7">
        <v>2</v>
      </c>
      <c r="D7" s="133">
        <v>3</v>
      </c>
    </row>
    <row r="8" spans="1:6" s="8" customFormat="1" ht="28.5" customHeight="1" x14ac:dyDescent="0.25">
      <c r="A8" s="9" t="s">
        <v>52</v>
      </c>
      <c r="B8" s="121">
        <f>[5]Послуги!$B$7</f>
        <v>63119</v>
      </c>
      <c r="C8" s="63">
        <f>'12'!B7</f>
        <v>31952</v>
      </c>
      <c r="D8" s="64">
        <f>'13'!B7</f>
        <v>31167</v>
      </c>
      <c r="E8" s="20"/>
      <c r="F8" s="18"/>
    </row>
    <row r="9" spans="1:6" s="3" customFormat="1" ht="28.5" customHeight="1" x14ac:dyDescent="0.25">
      <c r="A9" s="9" t="s">
        <v>53</v>
      </c>
      <c r="B9" s="121">
        <f>[5]Послуги!$C$7</f>
        <v>22276</v>
      </c>
      <c r="C9" s="64">
        <f>'12'!C7</f>
        <v>12920</v>
      </c>
      <c r="D9" s="64">
        <f>'13'!C7</f>
        <v>9356</v>
      </c>
      <c r="E9" s="18"/>
      <c r="F9" s="18"/>
    </row>
    <row r="10" spans="1:6" s="3" customFormat="1" ht="52.5" customHeight="1" x14ac:dyDescent="0.25">
      <c r="A10" s="12" t="s">
        <v>54</v>
      </c>
      <c r="B10" s="113">
        <f>[5]Послуги!$D$7</f>
        <v>5455</v>
      </c>
      <c r="C10" s="64">
        <f>'12'!D7</f>
        <v>2393</v>
      </c>
      <c r="D10" s="64">
        <f>'13'!D7</f>
        <v>3062</v>
      </c>
      <c r="E10" s="18"/>
      <c r="F10" s="18"/>
    </row>
    <row r="11" spans="1:6" s="3" customFormat="1" ht="31.5" customHeight="1" x14ac:dyDescent="0.25">
      <c r="A11" s="13" t="s">
        <v>55</v>
      </c>
      <c r="B11" s="115">
        <f>[5]Послуги!$F$7</f>
        <v>834</v>
      </c>
      <c r="C11" s="64">
        <f>'12'!F7</f>
        <v>241</v>
      </c>
      <c r="D11" s="64">
        <f>'13'!F7</f>
        <v>593</v>
      </c>
      <c r="E11" s="18"/>
      <c r="F11" s="18"/>
    </row>
    <row r="12" spans="1:6" s="3" customFormat="1" ht="45.75" customHeight="1" x14ac:dyDescent="0.25">
      <c r="A12" s="13" t="s">
        <v>18</v>
      </c>
      <c r="B12" s="115">
        <f>[5]Послуги!$G$7</f>
        <v>968</v>
      </c>
      <c r="C12" s="64">
        <f>'12'!G7</f>
        <v>396</v>
      </c>
      <c r="D12" s="64">
        <f>'13'!G7</f>
        <v>572</v>
      </c>
      <c r="E12" s="18"/>
      <c r="F12" s="18"/>
    </row>
    <row r="13" spans="1:6" s="3" customFormat="1" ht="55.5" customHeight="1" x14ac:dyDescent="0.25">
      <c r="A13" s="13" t="s">
        <v>56</v>
      </c>
      <c r="B13" s="115">
        <f>[5]Послуги!$H$7</f>
        <v>18062</v>
      </c>
      <c r="C13" s="64">
        <f>'12'!H7</f>
        <v>10470</v>
      </c>
      <c r="D13" s="64">
        <f>'13'!H7</f>
        <v>7592</v>
      </c>
      <c r="E13" s="18"/>
      <c r="F13" s="18"/>
    </row>
    <row r="14" spans="1:6" s="3" customFormat="1" ht="12.75" customHeight="1" x14ac:dyDescent="0.25">
      <c r="A14" s="71" t="s">
        <v>4</v>
      </c>
      <c r="B14" s="72"/>
      <c r="C14" s="72"/>
      <c r="D14" s="72"/>
      <c r="E14" s="18"/>
      <c r="F14" s="18"/>
    </row>
    <row r="15" spans="1:6" s="3" customFormat="1" ht="18" customHeight="1" x14ac:dyDescent="0.25">
      <c r="A15" s="73"/>
      <c r="B15" s="74"/>
      <c r="C15" s="74"/>
      <c r="D15" s="74"/>
      <c r="E15" s="18"/>
      <c r="F15" s="18"/>
    </row>
    <row r="16" spans="1:6" s="3" customFormat="1" ht="20.25" customHeight="1" x14ac:dyDescent="0.25">
      <c r="A16" s="75" t="s">
        <v>0</v>
      </c>
      <c r="B16" s="75" t="s">
        <v>86</v>
      </c>
      <c r="C16" s="106" t="s">
        <v>85</v>
      </c>
      <c r="D16" s="116" t="s">
        <v>64</v>
      </c>
      <c r="E16" s="18"/>
      <c r="F16" s="18"/>
    </row>
    <row r="17" spans="1:6" ht="35.25" customHeight="1" x14ac:dyDescent="0.3">
      <c r="A17" s="76"/>
      <c r="B17" s="111"/>
      <c r="C17" s="136" t="s">
        <v>83</v>
      </c>
      <c r="D17" s="136" t="s">
        <v>84</v>
      </c>
      <c r="E17" s="19"/>
      <c r="F17" s="19"/>
    </row>
    <row r="18" spans="1:6" ht="24" customHeight="1" x14ac:dyDescent="0.3">
      <c r="A18" s="9" t="s">
        <v>52</v>
      </c>
      <c r="B18" s="121">
        <f>[5]Послуги!$I$7</f>
        <v>49212</v>
      </c>
      <c r="C18" s="65">
        <f>'12'!I7</f>
        <v>24891</v>
      </c>
      <c r="D18" s="59">
        <f>'13'!I7</f>
        <v>24321</v>
      </c>
      <c r="E18" s="19"/>
      <c r="F18" s="19"/>
    </row>
    <row r="19" spans="1:6" ht="25.5" customHeight="1" x14ac:dyDescent="0.3">
      <c r="A19" s="1" t="s">
        <v>53</v>
      </c>
      <c r="B19" s="119">
        <f>[5]Послуги!$J$7</f>
        <v>12758</v>
      </c>
      <c r="C19" s="65">
        <f>'12'!J7</f>
        <v>8027</v>
      </c>
      <c r="D19" s="59">
        <f>'13'!J7</f>
        <v>4731</v>
      </c>
      <c r="E19" s="19"/>
      <c r="F19" s="19"/>
    </row>
    <row r="20" spans="1:6" ht="41.25" customHeight="1" x14ac:dyDescent="0.3">
      <c r="A20" s="1" t="s">
        <v>57</v>
      </c>
      <c r="B20" s="119">
        <f>[5]Послуги!$K$7</f>
        <v>10779</v>
      </c>
      <c r="C20" s="65">
        <f>'12'!K7</f>
        <v>6646</v>
      </c>
      <c r="D20" s="59">
        <f>'13'!K7</f>
        <v>4133</v>
      </c>
      <c r="E20" s="19"/>
      <c r="F20" s="19"/>
    </row>
    <row r="21" spans="1:6" ht="20.25" x14ac:dyDescent="0.3">
      <c r="C21" s="16"/>
      <c r="E21" s="19"/>
      <c r="F21" s="19"/>
    </row>
  </sheetData>
  <mergeCells count="12">
    <mergeCell ref="A1:D1"/>
    <mergeCell ref="A2:D2"/>
    <mergeCell ref="A4:A6"/>
    <mergeCell ref="C5:C6"/>
    <mergeCell ref="D5:D6"/>
    <mergeCell ref="C4:D4"/>
    <mergeCell ref="B4:B6"/>
    <mergeCell ref="A3:D3"/>
    <mergeCell ref="A14:D15"/>
    <mergeCell ref="A16:A17"/>
    <mergeCell ref="B16:B17"/>
    <mergeCell ref="C16:D16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F11" sqref="F11"/>
    </sheetView>
  </sheetViews>
  <sheetFormatPr defaultRowHeight="14.25" x14ac:dyDescent="0.2"/>
  <cols>
    <col min="1" max="1" width="29.140625" style="37" customWidth="1"/>
    <col min="2" max="2" width="10.7109375" style="37" customWidth="1"/>
    <col min="3" max="3" width="10.85546875" style="37" customWidth="1"/>
    <col min="4" max="4" width="13.7109375" style="37" customWidth="1"/>
    <col min="5" max="5" width="11.42578125" style="37" customWidth="1"/>
    <col min="6" max="6" width="9.85546875" style="37" customWidth="1"/>
    <col min="7" max="7" width="12.5703125" style="37" customWidth="1"/>
    <col min="8" max="8" width="11.85546875" style="37" customWidth="1"/>
    <col min="9" max="10" width="11.7109375" style="37" customWidth="1"/>
    <col min="11" max="11" width="11.5703125" style="37" customWidth="1"/>
    <col min="12" max="16384" width="9.140625" style="37"/>
  </cols>
  <sheetData>
    <row r="1" spans="1:15" s="22" customFormat="1" ht="54.75" customHeight="1" x14ac:dyDescent="0.25">
      <c r="A1" s="118" t="s">
        <v>79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5" s="25" customFormat="1" ht="14.25" customHeight="1" x14ac:dyDescent="0.25">
      <c r="A2" s="23"/>
      <c r="B2" s="23"/>
      <c r="C2" s="23"/>
      <c r="D2" s="23"/>
      <c r="E2" s="23"/>
      <c r="F2" s="23"/>
      <c r="G2" s="23"/>
      <c r="H2" s="24"/>
      <c r="I2" s="24"/>
      <c r="J2" s="69"/>
      <c r="K2" s="70"/>
    </row>
    <row r="3" spans="1:15" s="26" customFormat="1" ht="67.5" customHeight="1" x14ac:dyDescent="0.25">
      <c r="A3" s="93"/>
      <c r="B3" s="112" t="s">
        <v>72</v>
      </c>
      <c r="C3" s="112" t="s">
        <v>73</v>
      </c>
      <c r="D3" s="112" t="s">
        <v>60</v>
      </c>
      <c r="E3" s="112" t="s">
        <v>74</v>
      </c>
      <c r="F3" s="112" t="s">
        <v>75</v>
      </c>
      <c r="G3" s="112" t="s">
        <v>76</v>
      </c>
      <c r="H3" s="112" t="s">
        <v>6</v>
      </c>
      <c r="I3" s="112" t="s">
        <v>77</v>
      </c>
      <c r="J3" s="114" t="s">
        <v>78</v>
      </c>
      <c r="K3" s="112" t="s">
        <v>10</v>
      </c>
    </row>
    <row r="4" spans="1:15" s="27" customFormat="1" ht="19.5" customHeight="1" x14ac:dyDescent="0.25">
      <c r="A4" s="93"/>
      <c r="B4" s="112"/>
      <c r="C4" s="112"/>
      <c r="D4" s="112"/>
      <c r="E4" s="112"/>
      <c r="F4" s="112"/>
      <c r="G4" s="112"/>
      <c r="H4" s="112"/>
      <c r="I4" s="112"/>
      <c r="J4" s="114"/>
      <c r="K4" s="112"/>
    </row>
    <row r="5" spans="1:15" s="27" customFormat="1" ht="6" customHeight="1" x14ac:dyDescent="0.25">
      <c r="A5" s="93"/>
      <c r="B5" s="112"/>
      <c r="C5" s="112"/>
      <c r="D5" s="112"/>
      <c r="E5" s="112"/>
      <c r="F5" s="112"/>
      <c r="G5" s="112"/>
      <c r="H5" s="112"/>
      <c r="I5" s="112"/>
      <c r="J5" s="114"/>
      <c r="K5" s="112"/>
    </row>
    <row r="6" spans="1:15" s="44" customFormat="1" ht="11.25" customHeight="1" x14ac:dyDescent="0.2">
      <c r="A6" s="42" t="s">
        <v>3</v>
      </c>
      <c r="B6" s="43">
        <v>1</v>
      </c>
      <c r="C6" s="43">
        <v>2</v>
      </c>
      <c r="D6" s="129">
        <v>3</v>
      </c>
      <c r="E6" s="129">
        <v>4</v>
      </c>
      <c r="F6" s="129">
        <v>5</v>
      </c>
      <c r="G6" s="129">
        <v>6</v>
      </c>
      <c r="H6" s="129">
        <v>7</v>
      </c>
      <c r="I6" s="129">
        <v>8</v>
      </c>
      <c r="J6" s="129">
        <v>9</v>
      </c>
      <c r="K6" s="129">
        <v>10</v>
      </c>
    </row>
    <row r="7" spans="1:15" s="30" customFormat="1" ht="18" customHeight="1" x14ac:dyDescent="0.25">
      <c r="A7" s="50" t="s">
        <v>26</v>
      </c>
      <c r="B7" s="28">
        <f>SUM(B8:B28)</f>
        <v>31952</v>
      </c>
      <c r="C7" s="28">
        <f>SUM(C8:C28)</f>
        <v>12920</v>
      </c>
      <c r="D7" s="28">
        <f>SUM(D8:D28)</f>
        <v>2393</v>
      </c>
      <c r="E7" s="124">
        <f>SUM(E8:E28)</f>
        <v>1814</v>
      </c>
      <c r="F7" s="28">
        <f>SUM(F8:F28)</f>
        <v>241</v>
      </c>
      <c r="G7" s="28">
        <f>SUM(G8:G28)</f>
        <v>396</v>
      </c>
      <c r="H7" s="28">
        <f>SUM(H8:H28)</f>
        <v>10470</v>
      </c>
      <c r="I7" s="28">
        <f>SUM(I8:I28)</f>
        <v>24891</v>
      </c>
      <c r="J7" s="28">
        <f>SUM(J8:J28)</f>
        <v>8027</v>
      </c>
      <c r="K7" s="28">
        <f>SUM(K8:K28)</f>
        <v>6646</v>
      </c>
      <c r="L7" s="29"/>
      <c r="O7" s="33"/>
    </row>
    <row r="8" spans="1:15" s="33" customFormat="1" ht="18" customHeight="1" x14ac:dyDescent="0.25">
      <c r="A8" s="51" t="s">
        <v>27</v>
      </c>
      <c r="B8" s="31">
        <v>1493</v>
      </c>
      <c r="C8" s="31">
        <v>783</v>
      </c>
      <c r="D8" s="31">
        <v>152</v>
      </c>
      <c r="E8" s="117">
        <v>151</v>
      </c>
      <c r="F8" s="31">
        <v>36</v>
      </c>
      <c r="G8" s="31">
        <v>22</v>
      </c>
      <c r="H8" s="46">
        <v>758</v>
      </c>
      <c r="I8" s="46">
        <v>1149</v>
      </c>
      <c r="J8" s="46">
        <v>440</v>
      </c>
      <c r="K8" s="46">
        <v>420</v>
      </c>
      <c r="L8" s="29"/>
      <c r="M8" s="32"/>
    </row>
    <row r="9" spans="1:15" s="34" customFormat="1" ht="18" customHeight="1" x14ac:dyDescent="0.25">
      <c r="A9" s="52" t="s">
        <v>28</v>
      </c>
      <c r="B9" s="31">
        <v>1215</v>
      </c>
      <c r="C9" s="31">
        <v>345</v>
      </c>
      <c r="D9" s="31">
        <v>87</v>
      </c>
      <c r="E9" s="117">
        <v>51</v>
      </c>
      <c r="F9" s="31">
        <v>7</v>
      </c>
      <c r="G9" s="31">
        <v>25</v>
      </c>
      <c r="H9" s="46">
        <v>278</v>
      </c>
      <c r="I9" s="46">
        <v>1065</v>
      </c>
      <c r="J9" s="46">
        <v>228</v>
      </c>
      <c r="K9" s="46">
        <v>221</v>
      </c>
      <c r="L9" s="29"/>
      <c r="M9" s="32"/>
    </row>
    <row r="10" spans="1:15" s="33" customFormat="1" ht="18" customHeight="1" x14ac:dyDescent="0.25">
      <c r="A10" s="52" t="s">
        <v>29</v>
      </c>
      <c r="B10" s="31">
        <v>649</v>
      </c>
      <c r="C10" s="31">
        <v>318</v>
      </c>
      <c r="D10" s="31">
        <v>48</v>
      </c>
      <c r="E10" s="117">
        <v>37</v>
      </c>
      <c r="F10" s="31">
        <v>11</v>
      </c>
      <c r="G10" s="31">
        <v>12</v>
      </c>
      <c r="H10" s="46">
        <v>299</v>
      </c>
      <c r="I10" s="46">
        <v>529</v>
      </c>
      <c r="J10" s="46">
        <v>214</v>
      </c>
      <c r="K10" s="46">
        <v>186</v>
      </c>
      <c r="L10" s="29"/>
      <c r="M10" s="32"/>
    </row>
    <row r="11" spans="1:15" s="33" customFormat="1" ht="18" customHeight="1" x14ac:dyDescent="0.25">
      <c r="A11" s="52" t="s">
        <v>30</v>
      </c>
      <c r="B11" s="31">
        <v>909</v>
      </c>
      <c r="C11" s="31">
        <v>633</v>
      </c>
      <c r="D11" s="31">
        <v>72</v>
      </c>
      <c r="E11" s="117">
        <v>58</v>
      </c>
      <c r="F11" s="31">
        <v>6</v>
      </c>
      <c r="G11" s="31">
        <v>21</v>
      </c>
      <c r="H11" s="46">
        <v>609</v>
      </c>
      <c r="I11" s="46">
        <v>706</v>
      </c>
      <c r="J11" s="46">
        <v>437</v>
      </c>
      <c r="K11" s="46">
        <v>288</v>
      </c>
      <c r="L11" s="29"/>
      <c r="M11" s="32"/>
    </row>
    <row r="12" spans="1:15" s="33" customFormat="1" ht="18" customHeight="1" x14ac:dyDescent="0.25">
      <c r="A12" s="52" t="s">
        <v>31</v>
      </c>
      <c r="B12" s="31">
        <v>697</v>
      </c>
      <c r="C12" s="31">
        <v>350</v>
      </c>
      <c r="D12" s="31">
        <v>52</v>
      </c>
      <c r="E12" s="117">
        <v>51</v>
      </c>
      <c r="F12" s="31">
        <v>0</v>
      </c>
      <c r="G12" s="31">
        <v>26</v>
      </c>
      <c r="H12" s="46">
        <v>297</v>
      </c>
      <c r="I12" s="46">
        <v>571</v>
      </c>
      <c r="J12" s="46">
        <v>229</v>
      </c>
      <c r="K12" s="46">
        <v>199</v>
      </c>
      <c r="L12" s="29"/>
      <c r="M12" s="32"/>
    </row>
    <row r="13" spans="1:15" s="33" customFormat="1" ht="18" customHeight="1" x14ac:dyDescent="0.25">
      <c r="A13" s="52" t="s">
        <v>32</v>
      </c>
      <c r="B13" s="31">
        <v>884</v>
      </c>
      <c r="C13" s="31">
        <v>417</v>
      </c>
      <c r="D13" s="31">
        <v>92</v>
      </c>
      <c r="E13" s="117">
        <v>60</v>
      </c>
      <c r="F13" s="31">
        <v>8</v>
      </c>
      <c r="G13" s="31">
        <v>9</v>
      </c>
      <c r="H13" s="46">
        <v>344</v>
      </c>
      <c r="I13" s="46">
        <v>708</v>
      </c>
      <c r="J13" s="46">
        <v>280</v>
      </c>
      <c r="K13" s="46">
        <v>214</v>
      </c>
      <c r="L13" s="29"/>
      <c r="M13" s="32"/>
    </row>
    <row r="14" spans="1:15" s="33" customFormat="1" ht="18" customHeight="1" x14ac:dyDescent="0.25">
      <c r="A14" s="52" t="s">
        <v>33</v>
      </c>
      <c r="B14" s="31">
        <v>324</v>
      </c>
      <c r="C14" s="31">
        <v>237</v>
      </c>
      <c r="D14" s="31">
        <v>12</v>
      </c>
      <c r="E14" s="117">
        <v>11</v>
      </c>
      <c r="F14" s="31">
        <v>0</v>
      </c>
      <c r="G14" s="31">
        <v>0</v>
      </c>
      <c r="H14" s="46">
        <v>158</v>
      </c>
      <c r="I14" s="46">
        <v>271</v>
      </c>
      <c r="J14" s="46">
        <v>186</v>
      </c>
      <c r="K14" s="46">
        <v>167</v>
      </c>
      <c r="L14" s="29"/>
      <c r="M14" s="32"/>
    </row>
    <row r="15" spans="1:15" s="33" customFormat="1" ht="18" customHeight="1" x14ac:dyDescent="0.25">
      <c r="A15" s="52" t="s">
        <v>34</v>
      </c>
      <c r="B15" s="31">
        <v>975</v>
      </c>
      <c r="C15" s="31">
        <v>389</v>
      </c>
      <c r="D15" s="31">
        <v>80</v>
      </c>
      <c r="E15" s="117">
        <v>76</v>
      </c>
      <c r="F15" s="31">
        <v>17</v>
      </c>
      <c r="G15" s="31">
        <v>10</v>
      </c>
      <c r="H15" s="46">
        <v>329</v>
      </c>
      <c r="I15" s="46">
        <v>798</v>
      </c>
      <c r="J15" s="46">
        <v>217</v>
      </c>
      <c r="K15" s="46">
        <v>179</v>
      </c>
      <c r="L15" s="29"/>
      <c r="M15" s="32"/>
    </row>
    <row r="16" spans="1:15" s="33" customFormat="1" ht="18" customHeight="1" x14ac:dyDescent="0.25">
      <c r="A16" s="52" t="s">
        <v>35</v>
      </c>
      <c r="B16" s="31">
        <v>600</v>
      </c>
      <c r="C16" s="31">
        <v>224</v>
      </c>
      <c r="D16" s="31">
        <v>42</v>
      </c>
      <c r="E16" s="117">
        <v>34</v>
      </c>
      <c r="F16" s="31">
        <v>2</v>
      </c>
      <c r="G16" s="31">
        <v>16</v>
      </c>
      <c r="H16" s="46">
        <v>216</v>
      </c>
      <c r="I16" s="46">
        <v>511</v>
      </c>
      <c r="J16" s="46">
        <v>135</v>
      </c>
      <c r="K16" s="46">
        <v>123</v>
      </c>
      <c r="L16" s="29"/>
      <c r="M16" s="32"/>
    </row>
    <row r="17" spans="1:13" s="33" customFormat="1" ht="18" customHeight="1" x14ac:dyDescent="0.25">
      <c r="A17" s="52" t="s">
        <v>36</v>
      </c>
      <c r="B17" s="31">
        <v>692</v>
      </c>
      <c r="C17" s="31">
        <v>467</v>
      </c>
      <c r="D17" s="31">
        <v>78</v>
      </c>
      <c r="E17" s="117">
        <v>48</v>
      </c>
      <c r="F17" s="31">
        <v>1</v>
      </c>
      <c r="G17" s="31">
        <v>1</v>
      </c>
      <c r="H17" s="46">
        <v>341</v>
      </c>
      <c r="I17" s="46">
        <v>478</v>
      </c>
      <c r="J17" s="46">
        <v>299</v>
      </c>
      <c r="K17" s="46">
        <v>273</v>
      </c>
      <c r="L17" s="29"/>
      <c r="M17" s="32"/>
    </row>
    <row r="18" spans="1:13" s="33" customFormat="1" ht="18" customHeight="1" x14ac:dyDescent="0.25">
      <c r="A18" s="52" t="s">
        <v>37</v>
      </c>
      <c r="B18" s="31">
        <v>803</v>
      </c>
      <c r="C18" s="31">
        <v>411</v>
      </c>
      <c r="D18" s="31">
        <v>64</v>
      </c>
      <c r="E18" s="117">
        <v>58</v>
      </c>
      <c r="F18" s="31">
        <v>5</v>
      </c>
      <c r="G18" s="31">
        <v>11</v>
      </c>
      <c r="H18" s="46">
        <v>337</v>
      </c>
      <c r="I18" s="46">
        <v>657</v>
      </c>
      <c r="J18" s="46">
        <v>270</v>
      </c>
      <c r="K18" s="46">
        <v>201</v>
      </c>
      <c r="L18" s="29"/>
      <c r="M18" s="32"/>
    </row>
    <row r="19" spans="1:13" s="33" customFormat="1" ht="18" customHeight="1" x14ac:dyDescent="0.25">
      <c r="A19" s="52" t="s">
        <v>38</v>
      </c>
      <c r="B19" s="31">
        <v>1718</v>
      </c>
      <c r="C19" s="31">
        <v>697</v>
      </c>
      <c r="D19" s="31">
        <v>183</v>
      </c>
      <c r="E19" s="117">
        <v>147</v>
      </c>
      <c r="F19" s="31">
        <v>25</v>
      </c>
      <c r="G19" s="31">
        <v>36</v>
      </c>
      <c r="H19" s="46">
        <v>647</v>
      </c>
      <c r="I19" s="46">
        <v>1281</v>
      </c>
      <c r="J19" s="46">
        <v>406</v>
      </c>
      <c r="K19" s="46">
        <v>370</v>
      </c>
      <c r="L19" s="29"/>
      <c r="M19" s="32"/>
    </row>
    <row r="20" spans="1:13" s="33" customFormat="1" ht="18" customHeight="1" x14ac:dyDescent="0.25">
      <c r="A20" s="52" t="s">
        <v>39</v>
      </c>
      <c r="B20" s="31">
        <v>552</v>
      </c>
      <c r="C20" s="31">
        <v>271</v>
      </c>
      <c r="D20" s="31">
        <v>111</v>
      </c>
      <c r="E20" s="117">
        <v>101</v>
      </c>
      <c r="F20" s="31">
        <v>15</v>
      </c>
      <c r="G20" s="31">
        <v>43</v>
      </c>
      <c r="H20" s="46">
        <v>217</v>
      </c>
      <c r="I20" s="46">
        <v>403</v>
      </c>
      <c r="J20" s="46">
        <v>138</v>
      </c>
      <c r="K20" s="46">
        <v>111</v>
      </c>
      <c r="L20" s="29"/>
      <c r="M20" s="32"/>
    </row>
    <row r="21" spans="1:13" s="33" customFormat="1" ht="18" customHeight="1" x14ac:dyDescent="0.25">
      <c r="A21" s="52" t="s">
        <v>40</v>
      </c>
      <c r="B21" s="31">
        <v>531</v>
      </c>
      <c r="C21" s="31">
        <v>278</v>
      </c>
      <c r="D21" s="31">
        <v>69</v>
      </c>
      <c r="E21" s="117">
        <v>56</v>
      </c>
      <c r="F21" s="31">
        <v>4</v>
      </c>
      <c r="G21" s="31">
        <v>8</v>
      </c>
      <c r="H21" s="46">
        <v>180</v>
      </c>
      <c r="I21" s="46">
        <v>372</v>
      </c>
      <c r="J21" s="46">
        <v>142</v>
      </c>
      <c r="K21" s="46">
        <v>128</v>
      </c>
      <c r="L21" s="29"/>
      <c r="M21" s="32"/>
    </row>
    <row r="22" spans="1:13" s="33" customFormat="1" ht="18" customHeight="1" x14ac:dyDescent="0.25">
      <c r="A22" s="52" t="s">
        <v>41</v>
      </c>
      <c r="B22" s="31">
        <v>356</v>
      </c>
      <c r="C22" s="31">
        <v>336</v>
      </c>
      <c r="D22" s="31">
        <v>59</v>
      </c>
      <c r="E22" s="117">
        <v>47</v>
      </c>
      <c r="F22" s="31">
        <v>4</v>
      </c>
      <c r="G22" s="31">
        <v>7</v>
      </c>
      <c r="H22" s="46">
        <v>335</v>
      </c>
      <c r="I22" s="46">
        <v>230</v>
      </c>
      <c r="J22" s="46">
        <v>222</v>
      </c>
      <c r="K22" s="46">
        <v>188</v>
      </c>
      <c r="L22" s="29"/>
      <c r="M22" s="32"/>
    </row>
    <row r="23" spans="1:13" s="33" customFormat="1" ht="18" customHeight="1" x14ac:dyDescent="0.25">
      <c r="A23" s="52" t="s">
        <v>42</v>
      </c>
      <c r="B23" s="31">
        <v>594</v>
      </c>
      <c r="C23" s="31">
        <v>361</v>
      </c>
      <c r="D23" s="31">
        <v>31</v>
      </c>
      <c r="E23" s="117">
        <v>28</v>
      </c>
      <c r="F23" s="31">
        <v>1</v>
      </c>
      <c r="G23" s="31">
        <v>0</v>
      </c>
      <c r="H23" s="46">
        <v>225</v>
      </c>
      <c r="I23" s="46">
        <v>509</v>
      </c>
      <c r="J23" s="46">
        <v>278</v>
      </c>
      <c r="K23" s="46">
        <v>213</v>
      </c>
      <c r="L23" s="29"/>
      <c r="M23" s="32"/>
    </row>
    <row r="24" spans="1:13" s="33" customFormat="1" ht="18" customHeight="1" x14ac:dyDescent="0.25">
      <c r="A24" s="52" t="s">
        <v>43</v>
      </c>
      <c r="B24" s="31">
        <v>544</v>
      </c>
      <c r="C24" s="31">
        <v>305</v>
      </c>
      <c r="D24" s="31">
        <v>36</v>
      </c>
      <c r="E24" s="117">
        <v>26</v>
      </c>
      <c r="F24" s="31">
        <v>0</v>
      </c>
      <c r="G24" s="31">
        <v>1</v>
      </c>
      <c r="H24" s="46">
        <v>211</v>
      </c>
      <c r="I24" s="46">
        <v>459</v>
      </c>
      <c r="J24" s="46">
        <v>238</v>
      </c>
      <c r="K24" s="46">
        <v>200</v>
      </c>
      <c r="L24" s="29"/>
      <c r="M24" s="32"/>
    </row>
    <row r="25" spans="1:13" s="33" customFormat="1" ht="18" customHeight="1" x14ac:dyDescent="0.25">
      <c r="A25" s="53" t="s">
        <v>44</v>
      </c>
      <c r="B25" s="31">
        <v>934</v>
      </c>
      <c r="C25" s="31">
        <v>516</v>
      </c>
      <c r="D25" s="31">
        <v>86</v>
      </c>
      <c r="E25" s="117">
        <v>72</v>
      </c>
      <c r="F25" s="31">
        <v>8</v>
      </c>
      <c r="G25" s="31">
        <v>28</v>
      </c>
      <c r="H25" s="46">
        <v>459</v>
      </c>
      <c r="I25" s="46">
        <v>692</v>
      </c>
      <c r="J25" s="46">
        <v>295</v>
      </c>
      <c r="K25" s="46">
        <v>250</v>
      </c>
      <c r="L25" s="29"/>
      <c r="M25" s="32"/>
    </row>
    <row r="26" spans="1:13" s="33" customFormat="1" ht="18" customHeight="1" x14ac:dyDescent="0.25">
      <c r="A26" s="52" t="s">
        <v>45</v>
      </c>
      <c r="B26" s="31">
        <v>10902</v>
      </c>
      <c r="C26" s="31">
        <v>3549</v>
      </c>
      <c r="D26" s="31">
        <v>523</v>
      </c>
      <c r="E26" s="117">
        <v>404</v>
      </c>
      <c r="F26" s="31">
        <v>39</v>
      </c>
      <c r="G26" s="31">
        <v>46</v>
      </c>
      <c r="H26" s="46">
        <v>2295</v>
      </c>
      <c r="I26" s="46">
        <v>8032</v>
      </c>
      <c r="J26" s="46">
        <v>2198</v>
      </c>
      <c r="K26" s="46">
        <v>1675</v>
      </c>
      <c r="L26" s="29"/>
      <c r="M26" s="32"/>
    </row>
    <row r="27" spans="1:13" s="33" customFormat="1" ht="18" customHeight="1" x14ac:dyDescent="0.25">
      <c r="A27" s="52" t="s">
        <v>46</v>
      </c>
      <c r="B27" s="31">
        <v>3679</v>
      </c>
      <c r="C27" s="31">
        <v>1046</v>
      </c>
      <c r="D27" s="31">
        <v>178</v>
      </c>
      <c r="E27" s="117">
        <v>128</v>
      </c>
      <c r="F27" s="31">
        <v>35</v>
      </c>
      <c r="G27" s="31">
        <v>60</v>
      </c>
      <c r="H27" s="46">
        <v>999</v>
      </c>
      <c r="I27" s="46">
        <v>3189</v>
      </c>
      <c r="J27" s="46">
        <v>623</v>
      </c>
      <c r="K27" s="46">
        <v>568</v>
      </c>
      <c r="L27" s="29"/>
      <c r="M27" s="32"/>
    </row>
    <row r="28" spans="1:13" s="33" customFormat="1" ht="18" customHeight="1" x14ac:dyDescent="0.25">
      <c r="A28" s="54" t="s">
        <v>47</v>
      </c>
      <c r="B28" s="31">
        <v>2901</v>
      </c>
      <c r="C28" s="31">
        <v>987</v>
      </c>
      <c r="D28" s="31">
        <v>338</v>
      </c>
      <c r="E28" s="117">
        <v>170</v>
      </c>
      <c r="F28" s="31">
        <v>17</v>
      </c>
      <c r="G28" s="31">
        <v>14</v>
      </c>
      <c r="H28" s="46">
        <v>936</v>
      </c>
      <c r="I28" s="46">
        <v>2281</v>
      </c>
      <c r="J28" s="46">
        <v>552</v>
      </c>
      <c r="K28" s="46">
        <v>472</v>
      </c>
      <c r="L28" s="29"/>
      <c r="M28" s="32"/>
    </row>
    <row r="29" spans="1:13" x14ac:dyDescent="0.2">
      <c r="A29" s="35"/>
      <c r="B29" s="35"/>
      <c r="C29" s="35"/>
      <c r="D29" s="35"/>
      <c r="E29" s="35"/>
      <c r="F29" s="38"/>
      <c r="G29" s="38"/>
      <c r="H29" s="38"/>
      <c r="I29" s="38"/>
      <c r="J29" s="38"/>
    </row>
    <row r="30" spans="1:13" x14ac:dyDescent="0.2">
      <c r="A30" s="39"/>
      <c r="B30" s="39"/>
      <c r="C30" s="39"/>
      <c r="D30" s="39"/>
      <c r="E30" s="39"/>
      <c r="F30" s="40"/>
      <c r="G30" s="40"/>
      <c r="H30" s="40"/>
      <c r="I30" s="40"/>
      <c r="J30" s="40"/>
    </row>
    <row r="31" spans="1:13" x14ac:dyDescent="0.2">
      <c r="A31" s="39"/>
      <c r="B31" s="39"/>
      <c r="C31" s="39"/>
      <c r="D31" s="39"/>
      <c r="E31" s="39"/>
      <c r="F31" s="40"/>
      <c r="G31" s="40"/>
      <c r="H31" s="40"/>
      <c r="I31" s="40"/>
      <c r="J31" s="40"/>
    </row>
    <row r="32" spans="1:13" x14ac:dyDescent="0.2">
      <c r="A32" s="39"/>
      <c r="B32" s="39"/>
      <c r="C32" s="39"/>
      <c r="D32" s="39"/>
      <c r="E32" s="39"/>
      <c r="F32" s="40"/>
      <c r="G32" s="40"/>
      <c r="H32" s="40"/>
      <c r="I32" s="40"/>
      <c r="J32" s="40"/>
    </row>
    <row r="33" spans="6:10" x14ac:dyDescent="0.2">
      <c r="F33" s="40"/>
      <c r="G33" s="40"/>
      <c r="H33" s="40"/>
      <c r="I33" s="40"/>
      <c r="J33" s="40"/>
    </row>
    <row r="34" spans="6:10" x14ac:dyDescent="0.2">
      <c r="F34" s="40"/>
      <c r="G34" s="40"/>
      <c r="H34" s="40"/>
      <c r="I34" s="40"/>
      <c r="J34" s="40"/>
    </row>
    <row r="35" spans="6:10" x14ac:dyDescent="0.2">
      <c r="F35" s="40"/>
      <c r="G35" s="40"/>
      <c r="H35" s="40"/>
      <c r="I35" s="40"/>
      <c r="J35" s="40"/>
    </row>
    <row r="36" spans="6:10" x14ac:dyDescent="0.2">
      <c r="F36" s="40"/>
      <c r="G36" s="40"/>
      <c r="H36" s="40"/>
      <c r="I36" s="40"/>
      <c r="J36" s="40"/>
    </row>
    <row r="37" spans="6:10" x14ac:dyDescent="0.2">
      <c r="F37" s="40"/>
      <c r="G37" s="40"/>
      <c r="H37" s="40"/>
      <c r="I37" s="40"/>
      <c r="J37" s="40"/>
    </row>
    <row r="38" spans="6:10" x14ac:dyDescent="0.2">
      <c r="F38" s="40"/>
      <c r="G38" s="40"/>
      <c r="H38" s="40"/>
      <c r="I38" s="40"/>
      <c r="J38" s="40"/>
    </row>
    <row r="39" spans="6:10" x14ac:dyDescent="0.2">
      <c r="F39" s="40"/>
      <c r="G39" s="40"/>
      <c r="H39" s="40"/>
      <c r="I39" s="40"/>
      <c r="J39" s="40"/>
    </row>
    <row r="40" spans="6:10" x14ac:dyDescent="0.2">
      <c r="F40" s="40"/>
      <c r="G40" s="40"/>
      <c r="H40" s="40"/>
      <c r="I40" s="40"/>
      <c r="J40" s="40"/>
    </row>
    <row r="41" spans="6:10" x14ac:dyDescent="0.2">
      <c r="F41" s="40"/>
      <c r="G41" s="40"/>
      <c r="H41" s="40"/>
      <c r="I41" s="40"/>
      <c r="J41" s="40"/>
    </row>
    <row r="42" spans="6:10" x14ac:dyDescent="0.2">
      <c r="F42" s="40"/>
      <c r="G42" s="40"/>
      <c r="H42" s="40"/>
      <c r="I42" s="40"/>
      <c r="J42" s="40"/>
    </row>
    <row r="43" spans="6:10" x14ac:dyDescent="0.2">
      <c r="F43" s="40"/>
      <c r="G43" s="40"/>
      <c r="H43" s="40"/>
      <c r="I43" s="40"/>
      <c r="J43" s="40"/>
    </row>
    <row r="44" spans="6:10" x14ac:dyDescent="0.2">
      <c r="F44" s="40"/>
      <c r="G44" s="40"/>
      <c r="H44" s="40"/>
      <c r="I44" s="40"/>
      <c r="J44" s="40"/>
    </row>
    <row r="45" spans="6:10" x14ac:dyDescent="0.2">
      <c r="F45" s="40"/>
      <c r="G45" s="40"/>
      <c r="H45" s="40"/>
      <c r="I45" s="40"/>
      <c r="J45" s="40"/>
    </row>
    <row r="46" spans="6:10" x14ac:dyDescent="0.2">
      <c r="F46" s="40"/>
      <c r="G46" s="40"/>
      <c r="H46" s="40"/>
      <c r="I46" s="40"/>
      <c r="J46" s="40"/>
    </row>
    <row r="47" spans="6:10" x14ac:dyDescent="0.2">
      <c r="F47" s="40"/>
      <c r="G47" s="40"/>
      <c r="H47" s="40"/>
      <c r="I47" s="40"/>
      <c r="J47" s="40"/>
    </row>
    <row r="48" spans="6:10" x14ac:dyDescent="0.2">
      <c r="F48" s="40"/>
      <c r="G48" s="40"/>
      <c r="H48" s="40"/>
      <c r="I48" s="40"/>
      <c r="J48" s="40"/>
    </row>
    <row r="49" spans="6:10" x14ac:dyDescent="0.2">
      <c r="F49" s="40"/>
      <c r="G49" s="40"/>
      <c r="H49" s="40"/>
      <c r="I49" s="40"/>
      <c r="J49" s="40"/>
    </row>
    <row r="50" spans="6:10" x14ac:dyDescent="0.2">
      <c r="F50" s="40"/>
      <c r="G50" s="40"/>
      <c r="H50" s="40"/>
      <c r="I50" s="40"/>
      <c r="J50" s="40"/>
    </row>
    <row r="51" spans="6:10" x14ac:dyDescent="0.2">
      <c r="F51" s="40"/>
      <c r="G51" s="40"/>
      <c r="H51" s="40"/>
      <c r="I51" s="40"/>
      <c r="J51" s="40"/>
    </row>
    <row r="52" spans="6:10" x14ac:dyDescent="0.2">
      <c r="F52" s="40"/>
      <c r="G52" s="40"/>
      <c r="H52" s="40"/>
      <c r="I52" s="40"/>
      <c r="J52" s="40"/>
    </row>
    <row r="53" spans="6:10" x14ac:dyDescent="0.2">
      <c r="F53" s="40"/>
      <c r="G53" s="40"/>
      <c r="H53" s="40"/>
      <c r="I53" s="40"/>
      <c r="J53" s="40"/>
    </row>
    <row r="54" spans="6:10" x14ac:dyDescent="0.2">
      <c r="F54" s="40"/>
      <c r="G54" s="40"/>
      <c r="H54" s="40"/>
      <c r="I54" s="40"/>
      <c r="J54" s="40"/>
    </row>
    <row r="55" spans="6:10" x14ac:dyDescent="0.2">
      <c r="F55" s="40"/>
      <c r="G55" s="40"/>
      <c r="H55" s="40"/>
      <c r="I55" s="40"/>
      <c r="J55" s="40"/>
    </row>
    <row r="56" spans="6:10" x14ac:dyDescent="0.2">
      <c r="F56" s="40"/>
      <c r="G56" s="40"/>
      <c r="H56" s="40"/>
      <c r="I56" s="40"/>
      <c r="J56" s="40"/>
    </row>
    <row r="57" spans="6:10" x14ac:dyDescent="0.2">
      <c r="F57" s="40"/>
      <c r="G57" s="40"/>
      <c r="H57" s="40"/>
      <c r="I57" s="40"/>
      <c r="J57" s="40"/>
    </row>
    <row r="58" spans="6:10" x14ac:dyDescent="0.2">
      <c r="F58" s="40"/>
      <c r="G58" s="40"/>
      <c r="H58" s="40"/>
      <c r="I58" s="40"/>
      <c r="J58" s="40"/>
    </row>
    <row r="59" spans="6:10" x14ac:dyDescent="0.2">
      <c r="F59" s="40"/>
      <c r="G59" s="40"/>
      <c r="H59" s="40"/>
      <c r="I59" s="40"/>
      <c r="J59" s="40"/>
    </row>
    <row r="60" spans="6:10" x14ac:dyDescent="0.2">
      <c r="F60" s="40"/>
      <c r="G60" s="40"/>
      <c r="H60" s="40"/>
      <c r="I60" s="40"/>
      <c r="J60" s="40"/>
    </row>
    <row r="61" spans="6:10" x14ac:dyDescent="0.2">
      <c r="F61" s="40"/>
      <c r="G61" s="40"/>
      <c r="H61" s="40"/>
      <c r="I61" s="40"/>
      <c r="J61" s="40"/>
    </row>
    <row r="62" spans="6:10" x14ac:dyDescent="0.2">
      <c r="F62" s="40"/>
      <c r="G62" s="40"/>
      <c r="H62" s="40"/>
      <c r="I62" s="40"/>
      <c r="J62" s="40"/>
    </row>
    <row r="63" spans="6:10" x14ac:dyDescent="0.2">
      <c r="F63" s="40"/>
      <c r="G63" s="40"/>
      <c r="H63" s="40"/>
      <c r="I63" s="40"/>
      <c r="J63" s="40"/>
    </row>
    <row r="64" spans="6:10" x14ac:dyDescent="0.2">
      <c r="F64" s="40"/>
      <c r="G64" s="40"/>
      <c r="H64" s="40"/>
      <c r="I64" s="40"/>
      <c r="J64" s="40"/>
    </row>
    <row r="65" spans="6:10" x14ac:dyDescent="0.2">
      <c r="F65" s="40"/>
      <c r="G65" s="40"/>
      <c r="H65" s="40"/>
      <c r="I65" s="40"/>
      <c r="J65" s="40"/>
    </row>
    <row r="66" spans="6:10" x14ac:dyDescent="0.2">
      <c r="F66" s="40"/>
      <c r="G66" s="40"/>
      <c r="H66" s="40"/>
      <c r="I66" s="40"/>
      <c r="J66" s="40"/>
    </row>
    <row r="67" spans="6:10" x14ac:dyDescent="0.2">
      <c r="F67" s="40"/>
      <c r="G67" s="40"/>
      <c r="H67" s="40"/>
      <c r="I67" s="40"/>
      <c r="J67" s="40"/>
    </row>
    <row r="68" spans="6:10" x14ac:dyDescent="0.2">
      <c r="F68" s="40"/>
      <c r="G68" s="40"/>
      <c r="H68" s="40"/>
      <c r="I68" s="40"/>
      <c r="J68" s="40"/>
    </row>
    <row r="69" spans="6:10" x14ac:dyDescent="0.2">
      <c r="F69" s="40"/>
      <c r="G69" s="40"/>
      <c r="H69" s="40"/>
      <c r="I69" s="40"/>
      <c r="J69" s="40"/>
    </row>
    <row r="70" spans="6:10" x14ac:dyDescent="0.2">
      <c r="F70" s="40"/>
      <c r="G70" s="40"/>
      <c r="H70" s="40"/>
      <c r="I70" s="40"/>
      <c r="J70" s="40"/>
    </row>
    <row r="71" spans="6:10" x14ac:dyDescent="0.2">
      <c r="F71" s="40"/>
      <c r="G71" s="40"/>
      <c r="H71" s="40"/>
      <c r="I71" s="40"/>
      <c r="J71" s="40"/>
    </row>
    <row r="72" spans="6:10" x14ac:dyDescent="0.2">
      <c r="F72" s="40"/>
      <c r="G72" s="40"/>
      <c r="H72" s="40"/>
      <c r="I72" s="40"/>
      <c r="J72" s="40"/>
    </row>
    <row r="73" spans="6:10" x14ac:dyDescent="0.2">
      <c r="F73" s="40"/>
      <c r="G73" s="40"/>
      <c r="H73" s="40"/>
      <c r="I73" s="40"/>
      <c r="J73" s="40"/>
    </row>
    <row r="74" spans="6:10" x14ac:dyDescent="0.2">
      <c r="F74" s="40"/>
      <c r="G74" s="40"/>
      <c r="H74" s="40"/>
      <c r="I74" s="40"/>
      <c r="J74" s="40"/>
    </row>
    <row r="75" spans="6:10" x14ac:dyDescent="0.2">
      <c r="F75" s="40"/>
      <c r="G75" s="40"/>
      <c r="H75" s="40"/>
      <c r="I75" s="40"/>
      <c r="J75" s="40"/>
    </row>
    <row r="76" spans="6:10" x14ac:dyDescent="0.2">
      <c r="F76" s="40"/>
      <c r="G76" s="40"/>
      <c r="H76" s="40"/>
      <c r="I76" s="40"/>
      <c r="J76" s="40"/>
    </row>
    <row r="77" spans="6:10" x14ac:dyDescent="0.2">
      <c r="F77" s="40"/>
      <c r="G77" s="40"/>
      <c r="H77" s="40"/>
      <c r="I77" s="40"/>
      <c r="J77" s="40"/>
    </row>
    <row r="78" spans="6:10" x14ac:dyDescent="0.2">
      <c r="F78" s="40"/>
      <c r="G78" s="40"/>
      <c r="H78" s="40"/>
      <c r="I78" s="40"/>
      <c r="J78" s="40"/>
    </row>
    <row r="79" spans="6:10" x14ac:dyDescent="0.2">
      <c r="F79" s="40"/>
      <c r="G79" s="40"/>
      <c r="H79" s="40"/>
      <c r="I79" s="40"/>
      <c r="J79" s="40"/>
    </row>
    <row r="80" spans="6:10" x14ac:dyDescent="0.2">
      <c r="F80" s="40"/>
      <c r="G80" s="40"/>
      <c r="H80" s="40"/>
      <c r="I80" s="40"/>
      <c r="J80" s="40"/>
    </row>
    <row r="81" spans="6:10" x14ac:dyDescent="0.2">
      <c r="F81" s="40"/>
      <c r="G81" s="40"/>
      <c r="H81" s="40"/>
      <c r="I81" s="40"/>
      <c r="J81" s="40"/>
    </row>
    <row r="82" spans="6:10" x14ac:dyDescent="0.2">
      <c r="F82" s="40"/>
      <c r="G82" s="40"/>
      <c r="H82" s="40"/>
      <c r="I82" s="40"/>
      <c r="J82" s="40"/>
    </row>
    <row r="83" spans="6:10" x14ac:dyDescent="0.2">
      <c r="F83" s="40"/>
      <c r="G83" s="40"/>
      <c r="H83" s="40"/>
      <c r="I83" s="40"/>
      <c r="J83" s="40"/>
    </row>
    <row r="84" spans="6:10" x14ac:dyDescent="0.2">
      <c r="F84" s="40"/>
      <c r="G84" s="40"/>
      <c r="H84" s="40"/>
      <c r="I84" s="40"/>
      <c r="J84" s="40"/>
    </row>
  </sheetData>
  <mergeCells count="12">
    <mergeCell ref="A1:K1"/>
    <mergeCell ref="B3:B5"/>
    <mergeCell ref="C3:C5"/>
    <mergeCell ref="D3:D5"/>
    <mergeCell ref="E3:E5"/>
    <mergeCell ref="F3:F5"/>
    <mergeCell ref="G3:G5"/>
    <mergeCell ref="H3:H5"/>
    <mergeCell ref="J3:J5"/>
    <mergeCell ref="K3:K5"/>
    <mergeCell ref="I3:I5"/>
    <mergeCell ref="A3:A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4"/>
  <sheetViews>
    <sheetView tabSelected="1"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G21" sqref="G21"/>
    </sheetView>
  </sheetViews>
  <sheetFormatPr defaultRowHeight="14.25" x14ac:dyDescent="0.2"/>
  <cols>
    <col min="1" max="1" width="29.140625" style="37" customWidth="1"/>
    <col min="2" max="2" width="12" style="37" customWidth="1"/>
    <col min="3" max="3" width="12.85546875" style="37" customWidth="1"/>
    <col min="4" max="4" width="13.140625" style="37" customWidth="1"/>
    <col min="5" max="5" width="12.7109375" style="127" customWidth="1"/>
    <col min="6" max="6" width="11.85546875" style="37" customWidth="1"/>
    <col min="7" max="7" width="13.28515625" style="37" customWidth="1"/>
    <col min="8" max="8" width="14" style="37" customWidth="1"/>
    <col min="9" max="9" width="12.140625" style="37" customWidth="1"/>
    <col min="10" max="10" width="12.7109375" style="37" customWidth="1"/>
    <col min="11" max="11" width="12.140625" style="37" customWidth="1"/>
    <col min="12" max="16384" width="9.140625" style="37"/>
  </cols>
  <sheetData>
    <row r="1" spans="1:15" s="22" customFormat="1" ht="54.75" customHeight="1" x14ac:dyDescent="0.3">
      <c r="A1" s="103" t="s">
        <v>81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5" s="25" customFormat="1" ht="14.25" customHeight="1" x14ac:dyDescent="0.25">
      <c r="A2" s="23"/>
      <c r="B2" s="23"/>
      <c r="C2" s="23"/>
      <c r="D2" s="23"/>
      <c r="E2" s="123"/>
      <c r="F2" s="23"/>
      <c r="G2" s="23"/>
      <c r="H2" s="24"/>
      <c r="I2" s="24"/>
      <c r="J2" s="130"/>
      <c r="K2" s="131"/>
    </row>
    <row r="3" spans="1:15" s="26" customFormat="1" ht="67.5" customHeight="1" x14ac:dyDescent="0.25">
      <c r="A3" s="93"/>
      <c r="B3" s="112" t="s">
        <v>72</v>
      </c>
      <c r="C3" s="112" t="s">
        <v>73</v>
      </c>
      <c r="D3" s="112" t="s">
        <v>60</v>
      </c>
      <c r="E3" s="112" t="s">
        <v>74</v>
      </c>
      <c r="F3" s="112" t="s">
        <v>75</v>
      </c>
      <c r="G3" s="112" t="s">
        <v>76</v>
      </c>
      <c r="H3" s="112" t="s">
        <v>80</v>
      </c>
      <c r="I3" s="112" t="s">
        <v>77</v>
      </c>
      <c r="J3" s="114" t="s">
        <v>78</v>
      </c>
      <c r="K3" s="112" t="s">
        <v>10</v>
      </c>
    </row>
    <row r="4" spans="1:15" s="27" customFormat="1" ht="19.5" customHeight="1" x14ac:dyDescent="0.25">
      <c r="A4" s="93"/>
      <c r="B4" s="112"/>
      <c r="C4" s="112"/>
      <c r="D4" s="112"/>
      <c r="E4" s="112"/>
      <c r="F4" s="112"/>
      <c r="G4" s="112"/>
      <c r="H4" s="112"/>
      <c r="I4" s="112"/>
      <c r="J4" s="114"/>
      <c r="K4" s="112"/>
    </row>
    <row r="5" spans="1:15" s="27" customFormat="1" ht="6" customHeight="1" x14ac:dyDescent="0.25">
      <c r="A5" s="93"/>
      <c r="B5" s="112"/>
      <c r="C5" s="112"/>
      <c r="D5" s="112"/>
      <c r="E5" s="112"/>
      <c r="F5" s="112"/>
      <c r="G5" s="112"/>
      <c r="H5" s="112"/>
      <c r="I5" s="112"/>
      <c r="J5" s="114"/>
      <c r="K5" s="112"/>
    </row>
    <row r="6" spans="1:15" s="44" customFormat="1" ht="11.25" customHeight="1" x14ac:dyDescent="0.2">
      <c r="A6" s="42" t="s">
        <v>3</v>
      </c>
      <c r="B6" s="43">
        <v>2</v>
      </c>
      <c r="C6" s="43">
        <v>5</v>
      </c>
      <c r="D6" s="43">
        <v>8</v>
      </c>
      <c r="E6" s="129"/>
      <c r="F6" s="43">
        <v>11</v>
      </c>
      <c r="G6" s="43">
        <v>14</v>
      </c>
      <c r="H6" s="43">
        <v>17</v>
      </c>
      <c r="I6" s="43">
        <v>20</v>
      </c>
      <c r="J6" s="43">
        <v>23</v>
      </c>
      <c r="K6" s="43">
        <v>26</v>
      </c>
    </row>
    <row r="7" spans="1:15" s="30" customFormat="1" ht="18" customHeight="1" x14ac:dyDescent="0.25">
      <c r="A7" s="50" t="s">
        <v>26</v>
      </c>
      <c r="B7" s="28">
        <f>SUM(B8:B28)</f>
        <v>31167</v>
      </c>
      <c r="C7" s="28">
        <f>SUM(C8:C28)</f>
        <v>9356</v>
      </c>
      <c r="D7" s="28">
        <f>SUM(D8:D28)</f>
        <v>3062</v>
      </c>
      <c r="E7" s="134">
        <f>SUM(E8:E28)</f>
        <v>2423</v>
      </c>
      <c r="F7" s="28">
        <f>SUM(F8:F28)</f>
        <v>593</v>
      </c>
      <c r="G7" s="28">
        <f>SUM(G8:G28)</f>
        <v>572</v>
      </c>
      <c r="H7" s="28">
        <f>SUM(H8:H28)</f>
        <v>7592</v>
      </c>
      <c r="I7" s="28">
        <f>SUM(I8:I28)</f>
        <v>24321</v>
      </c>
      <c r="J7" s="28">
        <f>SUM(J8:J28)</f>
        <v>4731</v>
      </c>
      <c r="K7" s="28">
        <f>SUM(K8:K28)</f>
        <v>4133</v>
      </c>
      <c r="L7" s="29"/>
      <c r="O7" s="33"/>
    </row>
    <row r="8" spans="1:15" s="33" customFormat="1" ht="18" customHeight="1" x14ac:dyDescent="0.25">
      <c r="A8" s="51" t="s">
        <v>27</v>
      </c>
      <c r="B8" s="31">
        <f>[5]Послуги!$B8-'12'!B8</f>
        <v>1856</v>
      </c>
      <c r="C8" s="31">
        <f>[5]Послуги!$C8-'12'!C8</f>
        <v>679</v>
      </c>
      <c r="D8" s="31">
        <f>[5]Послуги!$D8-'12'!D8</f>
        <v>250</v>
      </c>
      <c r="E8" s="125">
        <f>[5]Послуги!$E8-'12'!E8</f>
        <v>250</v>
      </c>
      <c r="F8" s="31">
        <f>[5]Послуги!$F8-'12'!F8</f>
        <v>83</v>
      </c>
      <c r="G8" s="31">
        <f>[5]Послуги!$G8-'12'!G8</f>
        <v>29</v>
      </c>
      <c r="H8" s="46">
        <f>[5]Послуги!$H8-'12'!H8</f>
        <v>660</v>
      </c>
      <c r="I8" s="46">
        <f>[5]Послуги!$I8-'12'!I8</f>
        <v>1487</v>
      </c>
      <c r="J8" s="46">
        <f>[5]Послуги!$J8-'12'!J8</f>
        <v>313</v>
      </c>
      <c r="K8" s="46">
        <f>[5]Послуги!$K8-'12'!K8</f>
        <v>307</v>
      </c>
      <c r="L8" s="29"/>
      <c r="M8" s="32"/>
    </row>
    <row r="9" spans="1:15" s="34" customFormat="1" ht="18" customHeight="1" x14ac:dyDescent="0.25">
      <c r="A9" s="52" t="s">
        <v>28</v>
      </c>
      <c r="B9" s="31">
        <f>[5]Послуги!$B9-'12'!B9</f>
        <v>1250</v>
      </c>
      <c r="C9" s="31">
        <f>[5]Послуги!$C9-'12'!C9</f>
        <v>277</v>
      </c>
      <c r="D9" s="31">
        <f>[5]Послуги!$D9-'12'!D9</f>
        <v>101</v>
      </c>
      <c r="E9" s="135">
        <f>[5]Послуги!$E9-'12'!E9</f>
        <v>71</v>
      </c>
      <c r="F9" s="31">
        <f>[5]Послуги!$F9-'12'!F9</f>
        <v>7</v>
      </c>
      <c r="G9" s="31">
        <f>[5]Послуги!$G9-'12'!G9</f>
        <v>16</v>
      </c>
      <c r="H9" s="46">
        <f>[5]Послуги!$H9-'12'!H9</f>
        <v>212</v>
      </c>
      <c r="I9" s="46">
        <f>[5]Послуги!$I9-'12'!I9</f>
        <v>1080</v>
      </c>
      <c r="J9" s="46">
        <f>[5]Послуги!$J9-'12'!J9</f>
        <v>137</v>
      </c>
      <c r="K9" s="46">
        <f>[5]Послуги!$K9-'12'!K9</f>
        <v>128</v>
      </c>
      <c r="L9" s="29"/>
      <c r="M9" s="32"/>
    </row>
    <row r="10" spans="1:15" s="33" customFormat="1" ht="18" customHeight="1" x14ac:dyDescent="0.25">
      <c r="A10" s="52" t="s">
        <v>29</v>
      </c>
      <c r="B10" s="31">
        <f>[5]Послуги!$B10-'12'!B10</f>
        <v>630</v>
      </c>
      <c r="C10" s="31">
        <f>[5]Послуги!$C10-'12'!C10</f>
        <v>228</v>
      </c>
      <c r="D10" s="31">
        <f>[5]Послуги!$D10-'12'!D10</f>
        <v>54</v>
      </c>
      <c r="E10" s="135">
        <f>[5]Послуги!$E10-'12'!E10</f>
        <v>40</v>
      </c>
      <c r="F10" s="31">
        <f>[5]Послуги!$F10-'12'!F10</f>
        <v>11</v>
      </c>
      <c r="G10" s="31">
        <f>[5]Послуги!$G10-'12'!G10</f>
        <v>15</v>
      </c>
      <c r="H10" s="46">
        <f>[5]Послуги!$H10-'12'!H10</f>
        <v>215</v>
      </c>
      <c r="I10" s="46">
        <f>[5]Послуги!$I10-'12'!I10</f>
        <v>530</v>
      </c>
      <c r="J10" s="46">
        <f>[5]Послуги!$J10-'12'!J10</f>
        <v>145</v>
      </c>
      <c r="K10" s="46">
        <f>[5]Послуги!$K10-'12'!K10</f>
        <v>120</v>
      </c>
      <c r="L10" s="29"/>
      <c r="M10" s="32"/>
    </row>
    <row r="11" spans="1:15" s="33" customFormat="1" ht="18" customHeight="1" x14ac:dyDescent="0.25">
      <c r="A11" s="52" t="s">
        <v>30</v>
      </c>
      <c r="B11" s="31">
        <f>[5]Послуги!$B11-'12'!B11</f>
        <v>848</v>
      </c>
      <c r="C11" s="31">
        <f>[5]Послуги!$C11-'12'!C11</f>
        <v>375</v>
      </c>
      <c r="D11" s="31">
        <f>[5]Послуги!$D11-'12'!D11</f>
        <v>131</v>
      </c>
      <c r="E11" s="135">
        <f>[5]Послуги!$E11-'12'!E11</f>
        <v>106</v>
      </c>
      <c r="F11" s="31">
        <f>[5]Послуги!$F11-'12'!F11</f>
        <v>33</v>
      </c>
      <c r="G11" s="31">
        <f>[5]Послуги!$G11-'12'!G11</f>
        <v>6</v>
      </c>
      <c r="H11" s="46">
        <f>[5]Послуги!$H11-'12'!H11</f>
        <v>345</v>
      </c>
      <c r="I11" s="46">
        <f>[5]Послуги!$I11-'12'!I11</f>
        <v>614</v>
      </c>
      <c r="J11" s="46">
        <f>[5]Послуги!$J11-'12'!J11</f>
        <v>161</v>
      </c>
      <c r="K11" s="46">
        <f>[5]Послуги!$K11-'12'!K11</f>
        <v>129</v>
      </c>
      <c r="L11" s="29"/>
      <c r="M11" s="32"/>
    </row>
    <row r="12" spans="1:15" s="33" customFormat="1" ht="18" customHeight="1" x14ac:dyDescent="0.25">
      <c r="A12" s="52" t="s">
        <v>31</v>
      </c>
      <c r="B12" s="31">
        <f>[5]Послуги!$B12-'12'!B12</f>
        <v>936</v>
      </c>
      <c r="C12" s="31">
        <f>[5]Послуги!$C12-'12'!C12</f>
        <v>382</v>
      </c>
      <c r="D12" s="31">
        <f>[5]Послуги!$D12-'12'!D12</f>
        <v>118</v>
      </c>
      <c r="E12" s="135">
        <f>[5]Послуги!$E12-'12'!E12</f>
        <v>114</v>
      </c>
      <c r="F12" s="31">
        <f>[5]Послуги!$F12-'12'!F12</f>
        <v>41</v>
      </c>
      <c r="G12" s="31">
        <f>[5]Послуги!$G12-'12'!G12</f>
        <v>31</v>
      </c>
      <c r="H12" s="46">
        <f>[5]Послуги!$H12-'12'!H12</f>
        <v>342</v>
      </c>
      <c r="I12" s="46">
        <f>[5]Послуги!$I12-'12'!I12</f>
        <v>758</v>
      </c>
      <c r="J12" s="46">
        <f>[5]Послуги!$J12-'12'!J12</f>
        <v>208</v>
      </c>
      <c r="K12" s="46">
        <f>[5]Послуги!$K12-'12'!K12</f>
        <v>200</v>
      </c>
      <c r="L12" s="29"/>
      <c r="M12" s="32"/>
    </row>
    <row r="13" spans="1:15" s="33" customFormat="1" ht="18" customHeight="1" x14ac:dyDescent="0.25">
      <c r="A13" s="52" t="s">
        <v>32</v>
      </c>
      <c r="B13" s="31">
        <f>[5]Послуги!$B13-'12'!B13</f>
        <v>896</v>
      </c>
      <c r="C13" s="31">
        <f>[5]Послуги!$C13-'12'!C13</f>
        <v>345</v>
      </c>
      <c r="D13" s="31">
        <f>[5]Послуги!$D13-'12'!D13</f>
        <v>96</v>
      </c>
      <c r="E13" s="135">
        <f>[5]Послуги!$E13-'12'!E13</f>
        <v>68</v>
      </c>
      <c r="F13" s="31">
        <f>[5]Послуги!$F13-'12'!F13</f>
        <v>17</v>
      </c>
      <c r="G13" s="31">
        <f>[5]Послуги!$G13-'12'!G13</f>
        <v>5</v>
      </c>
      <c r="H13" s="46">
        <f>[5]Послуги!$H13-'12'!H13</f>
        <v>285</v>
      </c>
      <c r="I13" s="46">
        <f>[5]Послуги!$I13-'12'!I13</f>
        <v>707</v>
      </c>
      <c r="J13" s="46">
        <f>[5]Послуги!$J13-'12'!J13</f>
        <v>185</v>
      </c>
      <c r="K13" s="46">
        <f>[5]Послуги!$K13-'12'!K13</f>
        <v>140</v>
      </c>
      <c r="L13" s="29"/>
      <c r="M13" s="32"/>
    </row>
    <row r="14" spans="1:15" s="33" customFormat="1" ht="18" customHeight="1" x14ac:dyDescent="0.25">
      <c r="A14" s="52" t="s">
        <v>33</v>
      </c>
      <c r="B14" s="31">
        <f>[5]Послуги!$B14-'12'!B14</f>
        <v>259</v>
      </c>
      <c r="C14" s="31">
        <f>[5]Послуги!$C14-'12'!C14</f>
        <v>177</v>
      </c>
      <c r="D14" s="31">
        <f>[5]Послуги!$D14-'12'!D14</f>
        <v>58</v>
      </c>
      <c r="E14" s="135">
        <f>[5]Послуги!$E14-'12'!E14</f>
        <v>57</v>
      </c>
      <c r="F14" s="31">
        <f>[5]Послуги!$F14-'12'!F14</f>
        <v>18</v>
      </c>
      <c r="G14" s="31">
        <f>[5]Послуги!$G14-'12'!G14</f>
        <v>20</v>
      </c>
      <c r="H14" s="46">
        <f>[5]Послуги!$H14-'12'!H14</f>
        <v>138</v>
      </c>
      <c r="I14" s="46">
        <f>[5]Послуги!$I14-'12'!I14</f>
        <v>171</v>
      </c>
      <c r="J14" s="46">
        <f>[5]Послуги!$J14-'12'!J14</f>
        <v>91</v>
      </c>
      <c r="K14" s="46">
        <f>[5]Послуги!$K14-'12'!K14</f>
        <v>81</v>
      </c>
      <c r="L14" s="29"/>
      <c r="M14" s="32"/>
    </row>
    <row r="15" spans="1:15" s="33" customFormat="1" ht="18" customHeight="1" x14ac:dyDescent="0.25">
      <c r="A15" s="52" t="s">
        <v>34</v>
      </c>
      <c r="B15" s="31">
        <f>[5]Послуги!$B15-'12'!B15</f>
        <v>965</v>
      </c>
      <c r="C15" s="31">
        <f>[5]Послуги!$C15-'12'!C15</f>
        <v>265</v>
      </c>
      <c r="D15" s="31">
        <f>[5]Послуги!$D15-'12'!D15</f>
        <v>96</v>
      </c>
      <c r="E15" s="135">
        <f>[5]Послуги!$E15-'12'!E15</f>
        <v>80</v>
      </c>
      <c r="F15" s="31">
        <f>[5]Послуги!$F15-'12'!F15</f>
        <v>12</v>
      </c>
      <c r="G15" s="31">
        <f>[5]Послуги!$G15-'12'!G15</f>
        <v>12</v>
      </c>
      <c r="H15" s="46">
        <f>[5]Послуги!$H15-'12'!H15</f>
        <v>222</v>
      </c>
      <c r="I15" s="46">
        <f>[5]Послуги!$I15-'12'!I15</f>
        <v>819</v>
      </c>
      <c r="J15" s="46">
        <f>[5]Послуги!$J15-'12'!J15</f>
        <v>124</v>
      </c>
      <c r="K15" s="46">
        <f>[5]Послуги!$K15-'12'!K15</f>
        <v>111</v>
      </c>
      <c r="L15" s="29"/>
      <c r="M15" s="32"/>
    </row>
    <row r="16" spans="1:15" s="33" customFormat="1" ht="18" customHeight="1" x14ac:dyDescent="0.25">
      <c r="A16" s="52" t="s">
        <v>35</v>
      </c>
      <c r="B16" s="31">
        <f>[5]Послуги!$B16-'12'!B16</f>
        <v>694</v>
      </c>
      <c r="C16" s="31">
        <f>[5]Послуги!$C16-'12'!C16</f>
        <v>220</v>
      </c>
      <c r="D16" s="31">
        <f>[5]Послуги!$D16-'12'!D16</f>
        <v>66</v>
      </c>
      <c r="E16" s="135">
        <f>[5]Послуги!$E16-'12'!E16</f>
        <v>62</v>
      </c>
      <c r="F16" s="31">
        <f>[5]Послуги!$F16-'12'!F16</f>
        <v>20</v>
      </c>
      <c r="G16" s="31">
        <f>[5]Послуги!$G16-'12'!G16</f>
        <v>24</v>
      </c>
      <c r="H16" s="46">
        <f>[5]Послуги!$H16-'12'!H16</f>
        <v>216</v>
      </c>
      <c r="I16" s="46">
        <f>[5]Послуги!$I16-'12'!I16</f>
        <v>579</v>
      </c>
      <c r="J16" s="46">
        <f>[5]Послуги!$J16-'12'!J16</f>
        <v>105</v>
      </c>
      <c r="K16" s="46">
        <f>[5]Послуги!$K16-'12'!K16</f>
        <v>96</v>
      </c>
      <c r="L16" s="29"/>
      <c r="M16" s="32"/>
    </row>
    <row r="17" spans="1:13" s="33" customFormat="1" ht="18" customHeight="1" x14ac:dyDescent="0.25">
      <c r="A17" s="52" t="s">
        <v>36</v>
      </c>
      <c r="B17" s="31">
        <f>[5]Послуги!$B17-'12'!B17</f>
        <v>729</v>
      </c>
      <c r="C17" s="31">
        <f>[5]Послуги!$C17-'12'!C17</f>
        <v>414</v>
      </c>
      <c r="D17" s="31">
        <f>[5]Послуги!$D17-'12'!D17</f>
        <v>178</v>
      </c>
      <c r="E17" s="135">
        <f>[5]Послуги!$E17-'12'!E17</f>
        <v>141</v>
      </c>
      <c r="F17" s="31">
        <f>[5]Послуги!$F17-'12'!F17</f>
        <v>37</v>
      </c>
      <c r="G17" s="31">
        <f>[5]Послуги!$G17-'12'!G17</f>
        <v>13</v>
      </c>
      <c r="H17" s="46">
        <f>[5]Послуги!$H17-'12'!H17</f>
        <v>321</v>
      </c>
      <c r="I17" s="46">
        <f>[5]Послуги!$I17-'12'!I17</f>
        <v>448</v>
      </c>
      <c r="J17" s="46">
        <f>[5]Послуги!$J17-'12'!J17</f>
        <v>185</v>
      </c>
      <c r="K17" s="46">
        <f>[5]Послуги!$K17-'12'!K17</f>
        <v>155</v>
      </c>
      <c r="L17" s="29"/>
      <c r="M17" s="32"/>
    </row>
    <row r="18" spans="1:13" s="33" customFormat="1" ht="18" customHeight="1" x14ac:dyDescent="0.25">
      <c r="A18" s="52" t="s">
        <v>37</v>
      </c>
      <c r="B18" s="31">
        <f>[5]Послуги!$B18-'12'!B18</f>
        <v>854</v>
      </c>
      <c r="C18" s="31">
        <f>[5]Послуги!$C18-'12'!C18</f>
        <v>296</v>
      </c>
      <c r="D18" s="31">
        <f>[5]Послуги!$D18-'12'!D18</f>
        <v>81</v>
      </c>
      <c r="E18" s="135">
        <f>[5]Послуги!$E18-'12'!E18</f>
        <v>68</v>
      </c>
      <c r="F18" s="31">
        <f>[5]Послуги!$F18-'12'!F18</f>
        <v>6</v>
      </c>
      <c r="G18" s="31">
        <f>[5]Послуги!$G18-'12'!G18</f>
        <v>14</v>
      </c>
      <c r="H18" s="46">
        <f>[5]Послуги!$H18-'12'!H18</f>
        <v>244</v>
      </c>
      <c r="I18" s="46">
        <f>[5]Послуги!$I18-'12'!I18</f>
        <v>728</v>
      </c>
      <c r="J18" s="46">
        <f>[5]Послуги!$J18-'12'!J18</f>
        <v>173</v>
      </c>
      <c r="K18" s="46">
        <f>[5]Послуги!$K18-'12'!K18</f>
        <v>145</v>
      </c>
      <c r="L18" s="29"/>
      <c r="M18" s="32"/>
    </row>
    <row r="19" spans="1:13" s="33" customFormat="1" ht="18" customHeight="1" x14ac:dyDescent="0.25">
      <c r="A19" s="52" t="s">
        <v>38</v>
      </c>
      <c r="B19" s="31">
        <f>[5]Послуги!$B19-'12'!B19</f>
        <v>1820</v>
      </c>
      <c r="C19" s="31">
        <f>[5]Послуги!$C19-'12'!C19</f>
        <v>695</v>
      </c>
      <c r="D19" s="31">
        <f>[5]Послуги!$D19-'12'!D19</f>
        <v>364</v>
      </c>
      <c r="E19" s="135">
        <f>[5]Послуги!$E19-'12'!E19</f>
        <v>327</v>
      </c>
      <c r="F19" s="31">
        <f>[5]Послуги!$F19-'12'!F19</f>
        <v>68</v>
      </c>
      <c r="G19" s="31">
        <f>[5]Послуги!$G19-'12'!G19</f>
        <v>92</v>
      </c>
      <c r="H19" s="46">
        <f>[5]Послуги!$H19-'12'!H19</f>
        <v>637</v>
      </c>
      <c r="I19" s="46">
        <f>[5]Послуги!$I19-'12'!I19</f>
        <v>1229</v>
      </c>
      <c r="J19" s="46">
        <f>[5]Послуги!$J19-'12'!J19</f>
        <v>253</v>
      </c>
      <c r="K19" s="46">
        <f>[5]Послуги!$K19-'12'!K19</f>
        <v>233</v>
      </c>
      <c r="L19" s="29"/>
      <c r="M19" s="32"/>
    </row>
    <row r="20" spans="1:13" s="33" customFormat="1" ht="18" customHeight="1" x14ac:dyDescent="0.25">
      <c r="A20" s="52" t="s">
        <v>39</v>
      </c>
      <c r="B20" s="31">
        <f>[5]Послуги!$B20-'12'!B20</f>
        <v>489</v>
      </c>
      <c r="C20" s="31">
        <f>[5]Послуги!$C20-'12'!C20</f>
        <v>155</v>
      </c>
      <c r="D20" s="31">
        <f>[5]Послуги!$D20-'12'!D20</f>
        <v>39</v>
      </c>
      <c r="E20" s="135">
        <f>[5]Послуги!$E20-'12'!E20</f>
        <v>39</v>
      </c>
      <c r="F20" s="31">
        <f>[5]Послуги!$F20-'12'!F20</f>
        <v>4</v>
      </c>
      <c r="G20" s="31">
        <f>[5]Послуги!$G20-'12'!G20</f>
        <v>51</v>
      </c>
      <c r="H20" s="46">
        <f>[5]Послуги!$H20-'12'!H20</f>
        <v>114</v>
      </c>
      <c r="I20" s="46">
        <f>[5]Послуги!$I20-'12'!I20</f>
        <v>408</v>
      </c>
      <c r="J20" s="46">
        <f>[5]Послуги!$J20-'12'!J20</f>
        <v>82</v>
      </c>
      <c r="K20" s="46">
        <f>[5]Послуги!$K20-'12'!K20</f>
        <v>69</v>
      </c>
      <c r="L20" s="29"/>
      <c r="M20" s="32"/>
    </row>
    <row r="21" spans="1:13" s="33" customFormat="1" ht="18" customHeight="1" x14ac:dyDescent="0.25">
      <c r="A21" s="52" t="s">
        <v>40</v>
      </c>
      <c r="B21" s="31">
        <f>[5]Послуги!$B21-'12'!B21</f>
        <v>559</v>
      </c>
      <c r="C21" s="31">
        <f>[5]Послуги!$C21-'12'!C21</f>
        <v>275</v>
      </c>
      <c r="D21" s="31">
        <f>[5]Послуги!$D21-'12'!D21</f>
        <v>98</v>
      </c>
      <c r="E21" s="135">
        <f>[5]Послуги!$E21-'12'!E21</f>
        <v>83</v>
      </c>
      <c r="F21" s="31">
        <f>[5]Послуги!$F21-'12'!F21</f>
        <v>19</v>
      </c>
      <c r="G21" s="31">
        <f>[5]Послуги!$G21-'12'!G21</f>
        <v>28</v>
      </c>
      <c r="H21" s="46">
        <f>[5]Послуги!$H21-'12'!H21</f>
        <v>212</v>
      </c>
      <c r="I21" s="46">
        <f>[5]Послуги!$I21-'12'!I21</f>
        <v>406</v>
      </c>
      <c r="J21" s="46">
        <f>[5]Послуги!$J21-'12'!J21</f>
        <v>138</v>
      </c>
      <c r="K21" s="46">
        <f>[5]Послуги!$K21-'12'!K21</f>
        <v>130</v>
      </c>
      <c r="L21" s="29"/>
      <c r="M21" s="32"/>
    </row>
    <row r="22" spans="1:13" s="33" customFormat="1" ht="18" customHeight="1" x14ac:dyDescent="0.25">
      <c r="A22" s="52" t="s">
        <v>41</v>
      </c>
      <c r="B22" s="31">
        <f>[5]Послуги!$B22-'12'!B22</f>
        <v>334</v>
      </c>
      <c r="C22" s="31">
        <f>[5]Послуги!$C22-'12'!C22</f>
        <v>296</v>
      </c>
      <c r="D22" s="31">
        <f>[5]Послуги!$D22-'12'!D22</f>
        <v>99</v>
      </c>
      <c r="E22" s="135">
        <f>[5]Послуги!$E22-'12'!E22</f>
        <v>88</v>
      </c>
      <c r="F22" s="31">
        <f>[5]Послуги!$F22-'12'!F22</f>
        <v>21</v>
      </c>
      <c r="G22" s="31">
        <f>[5]Послуги!$G22-'12'!G22</f>
        <v>10</v>
      </c>
      <c r="H22" s="46">
        <f>[5]Послуги!$H22-'12'!H22</f>
        <v>293</v>
      </c>
      <c r="I22" s="46">
        <f>[5]Послуги!$I22-'12'!I22</f>
        <v>170</v>
      </c>
      <c r="J22" s="46">
        <f>[5]Послуги!$J22-'12'!J22</f>
        <v>144</v>
      </c>
      <c r="K22" s="46">
        <f>[5]Послуги!$K22-'12'!K22</f>
        <v>133</v>
      </c>
      <c r="L22" s="29"/>
      <c r="M22" s="32"/>
    </row>
    <row r="23" spans="1:13" s="33" customFormat="1" ht="18" customHeight="1" x14ac:dyDescent="0.25">
      <c r="A23" s="52" t="s">
        <v>42</v>
      </c>
      <c r="B23" s="31">
        <f>[5]Послуги!$B23-'12'!B23</f>
        <v>571</v>
      </c>
      <c r="C23" s="31">
        <f>[5]Послуги!$C23-'12'!C23</f>
        <v>332</v>
      </c>
      <c r="D23" s="31">
        <f>[5]Послуги!$D23-'12'!D23</f>
        <v>89</v>
      </c>
      <c r="E23" s="135">
        <f>[5]Послуги!$E23-'12'!E23</f>
        <v>89</v>
      </c>
      <c r="F23" s="31">
        <f>[5]Послуги!$F23-'12'!F23</f>
        <v>17</v>
      </c>
      <c r="G23" s="31">
        <f>[5]Послуги!$G23-'12'!G23</f>
        <v>21</v>
      </c>
      <c r="H23" s="46">
        <f>[5]Послуги!$H23-'12'!H23</f>
        <v>198</v>
      </c>
      <c r="I23" s="46">
        <f>[5]Послуги!$I23-'12'!I23</f>
        <v>414</v>
      </c>
      <c r="J23" s="46">
        <f>[5]Послуги!$J23-'12'!J23</f>
        <v>175</v>
      </c>
      <c r="K23" s="46">
        <f>[5]Послуги!$K23-'12'!K23</f>
        <v>144</v>
      </c>
      <c r="L23" s="29"/>
      <c r="M23" s="32"/>
    </row>
    <row r="24" spans="1:13" s="33" customFormat="1" ht="18" customHeight="1" x14ac:dyDescent="0.25">
      <c r="A24" s="52" t="s">
        <v>43</v>
      </c>
      <c r="B24" s="31">
        <f>[5]Послуги!$B24-'12'!B24</f>
        <v>683</v>
      </c>
      <c r="C24" s="31">
        <f>[5]Послуги!$C24-'12'!C24</f>
        <v>292</v>
      </c>
      <c r="D24" s="31">
        <f>[5]Послуги!$D24-'12'!D24</f>
        <v>119</v>
      </c>
      <c r="E24" s="135">
        <f>[5]Послуги!$E24-'12'!E24</f>
        <v>106</v>
      </c>
      <c r="F24" s="31">
        <f>[5]Послуги!$F24-'12'!F24</f>
        <v>16</v>
      </c>
      <c r="G24" s="31">
        <f>[5]Послуги!$G24-'12'!G24</f>
        <v>21</v>
      </c>
      <c r="H24" s="46">
        <f>[5]Послуги!$H24-'12'!H24</f>
        <v>212</v>
      </c>
      <c r="I24" s="46">
        <f>[5]Послуги!$I24-'12'!I24</f>
        <v>519</v>
      </c>
      <c r="J24" s="46">
        <f>[5]Послуги!$J24-'12'!J24</f>
        <v>143</v>
      </c>
      <c r="K24" s="46">
        <f>[5]Послуги!$K24-'12'!K24</f>
        <v>129</v>
      </c>
      <c r="L24" s="29"/>
      <c r="M24" s="32"/>
    </row>
    <row r="25" spans="1:13" s="33" customFormat="1" ht="18" customHeight="1" x14ac:dyDescent="0.25">
      <c r="A25" s="53" t="s">
        <v>44</v>
      </c>
      <c r="B25" s="31">
        <f>[5]Послуги!$B25-'12'!B25</f>
        <v>775</v>
      </c>
      <c r="C25" s="31">
        <f>[5]Послуги!$C25-'12'!C25</f>
        <v>319</v>
      </c>
      <c r="D25" s="31">
        <f>[5]Послуги!$D25-'12'!D25</f>
        <v>102</v>
      </c>
      <c r="E25" s="135">
        <f>[5]Послуги!$E25-'12'!E25</f>
        <v>86</v>
      </c>
      <c r="F25" s="31">
        <f>[5]Послуги!$F25-'12'!F25</f>
        <v>25</v>
      </c>
      <c r="G25" s="31">
        <f>[5]Послуги!$G25-'12'!G25</f>
        <v>21</v>
      </c>
      <c r="H25" s="46">
        <f>[5]Послуги!$H25-'12'!H25</f>
        <v>279</v>
      </c>
      <c r="I25" s="46">
        <f>[5]Послуги!$I25-'12'!I25</f>
        <v>589</v>
      </c>
      <c r="J25" s="46">
        <f>[5]Послуги!$J25-'12'!J25</f>
        <v>151</v>
      </c>
      <c r="K25" s="46">
        <f>[5]Послуги!$K25-'12'!K25</f>
        <v>132</v>
      </c>
      <c r="L25" s="29"/>
      <c r="M25" s="32"/>
    </row>
    <row r="26" spans="1:13" s="33" customFormat="1" ht="18" customHeight="1" x14ac:dyDescent="0.25">
      <c r="A26" s="52" t="s">
        <v>45</v>
      </c>
      <c r="B26" s="31">
        <f>[5]Послуги!$B26-'12'!B26</f>
        <v>9145</v>
      </c>
      <c r="C26" s="31">
        <f>[5]Послуги!$C26-'12'!C26</f>
        <v>1942</v>
      </c>
      <c r="D26" s="31">
        <f>[5]Послуги!$D26-'12'!D26</f>
        <v>393</v>
      </c>
      <c r="E26" s="135">
        <f>[5]Послуги!$E26-'12'!E26</f>
        <v>235</v>
      </c>
      <c r="F26" s="31">
        <f>[5]Послуги!$F26-'12'!F26</f>
        <v>9</v>
      </c>
      <c r="G26" s="31">
        <f>[5]Послуги!$G26-'12'!G26</f>
        <v>50</v>
      </c>
      <c r="H26" s="46">
        <f>[5]Послуги!$H26-'12'!H26</f>
        <v>1135</v>
      </c>
      <c r="I26" s="46">
        <f>[5]Послуги!$I26-'12'!I26</f>
        <v>6721</v>
      </c>
      <c r="J26" s="46">
        <f>[5]Послуги!$J26-'12'!J26</f>
        <v>1113</v>
      </c>
      <c r="K26" s="46">
        <f>[5]Послуги!$K26-'12'!K26</f>
        <v>904</v>
      </c>
      <c r="L26" s="29"/>
      <c r="M26" s="32"/>
    </row>
    <row r="27" spans="1:13" s="33" customFormat="1" ht="18" customHeight="1" x14ac:dyDescent="0.25">
      <c r="A27" s="52" t="s">
        <v>46</v>
      </c>
      <c r="B27" s="31">
        <f>[5]Послуги!$B27-'12'!B27</f>
        <v>4084</v>
      </c>
      <c r="C27" s="31">
        <f>[5]Послуги!$C27-'12'!C27</f>
        <v>715</v>
      </c>
      <c r="D27" s="31">
        <f>[5]Послуги!$D27-'12'!D27</f>
        <v>258</v>
      </c>
      <c r="E27" s="135">
        <f>[5]Послуги!$E27-'12'!E27</f>
        <v>178</v>
      </c>
      <c r="F27" s="31">
        <f>[5]Послуги!$F27-'12'!F27</f>
        <v>86</v>
      </c>
      <c r="G27" s="31">
        <f>[5]Послуги!$G27-'12'!G27</f>
        <v>68</v>
      </c>
      <c r="H27" s="46">
        <f>[5]Послуги!$H27-'12'!H27</f>
        <v>679</v>
      </c>
      <c r="I27" s="46">
        <f>[5]Послуги!$I27-'12'!I27</f>
        <v>3624</v>
      </c>
      <c r="J27" s="46">
        <f>[5]Послуги!$J27-'12'!J27</f>
        <v>353</v>
      </c>
      <c r="K27" s="46">
        <f>[5]Послуги!$K27-'12'!K27</f>
        <v>329</v>
      </c>
      <c r="L27" s="29"/>
      <c r="M27" s="32"/>
    </row>
    <row r="28" spans="1:13" s="33" customFormat="1" ht="18" customHeight="1" x14ac:dyDescent="0.25">
      <c r="A28" s="54" t="s">
        <v>47</v>
      </c>
      <c r="B28" s="31">
        <f>[5]Послуги!$B28-'12'!B28</f>
        <v>2790</v>
      </c>
      <c r="C28" s="31">
        <f>[5]Послуги!$C28-'12'!C28</f>
        <v>677</v>
      </c>
      <c r="D28" s="31">
        <f>[5]Послуги!$D28-'12'!D28</f>
        <v>272</v>
      </c>
      <c r="E28" s="135">
        <f>[5]Послуги!$E28-'12'!E28</f>
        <v>135</v>
      </c>
      <c r="F28" s="31">
        <f>[5]Послуги!$F28-'12'!F28</f>
        <v>43</v>
      </c>
      <c r="G28" s="31">
        <f>[5]Послуги!$G28-'12'!G28</f>
        <v>25</v>
      </c>
      <c r="H28" s="46">
        <f>[5]Послуги!$H28-'12'!H28</f>
        <v>633</v>
      </c>
      <c r="I28" s="46">
        <f>[5]Послуги!$I28-'12'!I28</f>
        <v>2320</v>
      </c>
      <c r="J28" s="46">
        <f>[5]Послуги!$J28-'12'!J28</f>
        <v>352</v>
      </c>
      <c r="K28" s="46">
        <f>[5]Послуги!$K28-'12'!K28</f>
        <v>318</v>
      </c>
      <c r="L28" s="29"/>
      <c r="M28" s="32"/>
    </row>
    <row r="29" spans="1:13" x14ac:dyDescent="0.2">
      <c r="A29" s="35"/>
      <c r="B29" s="35"/>
      <c r="C29" s="35"/>
      <c r="D29" s="35"/>
      <c r="E29" s="126"/>
      <c r="F29" s="38"/>
      <c r="G29" s="38"/>
      <c r="H29" s="38"/>
      <c r="I29" s="38"/>
      <c r="J29" s="38"/>
    </row>
    <row r="30" spans="1:13" x14ac:dyDescent="0.2">
      <c r="A30" s="39"/>
      <c r="B30" s="39"/>
      <c r="C30" s="39"/>
      <c r="D30" s="39"/>
      <c r="E30" s="128"/>
      <c r="F30" s="40"/>
      <c r="G30" s="40"/>
      <c r="H30" s="40"/>
      <c r="I30" s="40"/>
      <c r="J30" s="40"/>
    </row>
    <row r="31" spans="1:13" x14ac:dyDescent="0.2">
      <c r="A31" s="39"/>
      <c r="B31" s="39"/>
      <c r="C31" s="39"/>
      <c r="D31" s="39"/>
      <c r="E31" s="128"/>
      <c r="F31" s="40"/>
      <c r="G31" s="40"/>
      <c r="H31" s="40"/>
      <c r="I31" s="40"/>
      <c r="J31" s="40"/>
    </row>
    <row r="32" spans="1:13" x14ac:dyDescent="0.2">
      <c r="A32" s="39"/>
      <c r="B32" s="39"/>
      <c r="C32" s="39"/>
      <c r="D32" s="39"/>
      <c r="E32" s="128"/>
      <c r="F32" s="40"/>
      <c r="G32" s="40"/>
      <c r="H32" s="40"/>
      <c r="I32" s="40"/>
      <c r="J32" s="40"/>
    </row>
    <row r="33" spans="6:10" x14ac:dyDescent="0.2">
      <c r="F33" s="40"/>
      <c r="G33" s="40"/>
      <c r="H33" s="40"/>
      <c r="I33" s="40"/>
      <c r="J33" s="40"/>
    </row>
    <row r="34" spans="6:10" x14ac:dyDescent="0.2">
      <c r="F34" s="40"/>
      <c r="G34" s="40"/>
      <c r="H34" s="40"/>
      <c r="I34" s="40"/>
      <c r="J34" s="40"/>
    </row>
    <row r="35" spans="6:10" x14ac:dyDescent="0.2">
      <c r="F35" s="40"/>
      <c r="G35" s="40"/>
      <c r="H35" s="40"/>
      <c r="I35" s="40"/>
      <c r="J35" s="40"/>
    </row>
    <row r="36" spans="6:10" x14ac:dyDescent="0.2">
      <c r="F36" s="40"/>
      <c r="G36" s="40"/>
      <c r="H36" s="40"/>
      <c r="I36" s="40"/>
      <c r="J36" s="40"/>
    </row>
    <row r="37" spans="6:10" x14ac:dyDescent="0.2">
      <c r="F37" s="40"/>
      <c r="G37" s="40"/>
      <c r="H37" s="40"/>
      <c r="I37" s="40"/>
      <c r="J37" s="40"/>
    </row>
    <row r="38" spans="6:10" x14ac:dyDescent="0.2">
      <c r="F38" s="40"/>
      <c r="G38" s="40"/>
      <c r="H38" s="40"/>
      <c r="I38" s="40"/>
      <c r="J38" s="40"/>
    </row>
    <row r="39" spans="6:10" x14ac:dyDescent="0.2">
      <c r="F39" s="40"/>
      <c r="G39" s="40"/>
      <c r="H39" s="40"/>
      <c r="I39" s="40"/>
      <c r="J39" s="40"/>
    </row>
    <row r="40" spans="6:10" x14ac:dyDescent="0.2">
      <c r="F40" s="40"/>
      <c r="G40" s="40"/>
      <c r="H40" s="40"/>
      <c r="I40" s="40"/>
      <c r="J40" s="40"/>
    </row>
    <row r="41" spans="6:10" x14ac:dyDescent="0.2">
      <c r="F41" s="40"/>
      <c r="G41" s="40"/>
      <c r="H41" s="40"/>
      <c r="I41" s="40"/>
      <c r="J41" s="40"/>
    </row>
    <row r="42" spans="6:10" x14ac:dyDescent="0.2">
      <c r="F42" s="40"/>
      <c r="G42" s="40"/>
      <c r="H42" s="40"/>
      <c r="I42" s="40"/>
      <c r="J42" s="40"/>
    </row>
    <row r="43" spans="6:10" x14ac:dyDescent="0.2">
      <c r="F43" s="40"/>
      <c r="G43" s="40"/>
      <c r="H43" s="40"/>
      <c r="I43" s="40"/>
      <c r="J43" s="40"/>
    </row>
    <row r="44" spans="6:10" x14ac:dyDescent="0.2">
      <c r="F44" s="40"/>
      <c r="G44" s="40"/>
      <c r="H44" s="40"/>
      <c r="I44" s="40"/>
      <c r="J44" s="40"/>
    </row>
    <row r="45" spans="6:10" x14ac:dyDescent="0.2">
      <c r="F45" s="40"/>
      <c r="G45" s="40"/>
      <c r="H45" s="40"/>
      <c r="I45" s="40"/>
      <c r="J45" s="40"/>
    </row>
    <row r="46" spans="6:10" x14ac:dyDescent="0.2">
      <c r="F46" s="40"/>
      <c r="G46" s="40"/>
      <c r="H46" s="40"/>
      <c r="I46" s="40"/>
      <c r="J46" s="40"/>
    </row>
    <row r="47" spans="6:10" x14ac:dyDescent="0.2">
      <c r="F47" s="40"/>
      <c r="G47" s="40"/>
      <c r="H47" s="40"/>
      <c r="I47" s="40"/>
      <c r="J47" s="40"/>
    </row>
    <row r="48" spans="6:10" x14ac:dyDescent="0.2">
      <c r="F48" s="40"/>
      <c r="G48" s="40"/>
      <c r="H48" s="40"/>
      <c r="I48" s="40"/>
      <c r="J48" s="40"/>
    </row>
    <row r="49" spans="6:10" x14ac:dyDescent="0.2">
      <c r="F49" s="40"/>
      <c r="G49" s="40"/>
      <c r="H49" s="40"/>
      <c r="I49" s="40"/>
      <c r="J49" s="40"/>
    </row>
    <row r="50" spans="6:10" x14ac:dyDescent="0.2">
      <c r="F50" s="40"/>
      <c r="G50" s="40"/>
      <c r="H50" s="40"/>
      <c r="I50" s="40"/>
      <c r="J50" s="40"/>
    </row>
    <row r="51" spans="6:10" x14ac:dyDescent="0.2">
      <c r="F51" s="40"/>
      <c r="G51" s="40"/>
      <c r="H51" s="40"/>
      <c r="I51" s="40"/>
      <c r="J51" s="40"/>
    </row>
    <row r="52" spans="6:10" x14ac:dyDescent="0.2">
      <c r="F52" s="40"/>
      <c r="G52" s="40"/>
      <c r="H52" s="40"/>
      <c r="I52" s="40"/>
      <c r="J52" s="40"/>
    </row>
    <row r="53" spans="6:10" x14ac:dyDescent="0.2">
      <c r="F53" s="40"/>
      <c r="G53" s="40"/>
      <c r="H53" s="40"/>
      <c r="I53" s="40"/>
      <c r="J53" s="40"/>
    </row>
    <row r="54" spans="6:10" x14ac:dyDescent="0.2">
      <c r="F54" s="40"/>
      <c r="G54" s="40"/>
      <c r="H54" s="40"/>
      <c r="I54" s="40"/>
      <c r="J54" s="40"/>
    </row>
    <row r="55" spans="6:10" x14ac:dyDescent="0.2">
      <c r="F55" s="40"/>
      <c r="G55" s="40"/>
      <c r="H55" s="40"/>
      <c r="I55" s="40"/>
      <c r="J55" s="40"/>
    </row>
    <row r="56" spans="6:10" x14ac:dyDescent="0.2">
      <c r="F56" s="40"/>
      <c r="G56" s="40"/>
      <c r="H56" s="40"/>
      <c r="I56" s="40"/>
      <c r="J56" s="40"/>
    </row>
    <row r="57" spans="6:10" x14ac:dyDescent="0.2">
      <c r="F57" s="40"/>
      <c r="G57" s="40"/>
      <c r="H57" s="40"/>
      <c r="I57" s="40"/>
      <c r="J57" s="40"/>
    </row>
    <row r="58" spans="6:10" x14ac:dyDescent="0.2">
      <c r="F58" s="40"/>
      <c r="G58" s="40"/>
      <c r="H58" s="40"/>
      <c r="I58" s="40"/>
      <c r="J58" s="40"/>
    </row>
    <row r="59" spans="6:10" x14ac:dyDescent="0.2">
      <c r="F59" s="40"/>
      <c r="G59" s="40"/>
      <c r="H59" s="40"/>
      <c r="I59" s="40"/>
      <c r="J59" s="40"/>
    </row>
    <row r="60" spans="6:10" x14ac:dyDescent="0.2">
      <c r="F60" s="40"/>
      <c r="G60" s="40"/>
      <c r="H60" s="40"/>
      <c r="I60" s="40"/>
      <c r="J60" s="40"/>
    </row>
    <row r="61" spans="6:10" x14ac:dyDescent="0.2">
      <c r="F61" s="40"/>
      <c r="G61" s="40"/>
      <c r="H61" s="40"/>
      <c r="I61" s="40"/>
      <c r="J61" s="40"/>
    </row>
    <row r="62" spans="6:10" x14ac:dyDescent="0.2">
      <c r="F62" s="40"/>
      <c r="G62" s="40"/>
      <c r="H62" s="40"/>
      <c r="I62" s="40"/>
      <c r="J62" s="40"/>
    </row>
    <row r="63" spans="6:10" x14ac:dyDescent="0.2">
      <c r="F63" s="40"/>
      <c r="G63" s="40"/>
      <c r="H63" s="40"/>
      <c r="I63" s="40"/>
      <c r="J63" s="40"/>
    </row>
    <row r="64" spans="6:10" x14ac:dyDescent="0.2">
      <c r="F64" s="40"/>
      <c r="G64" s="40"/>
      <c r="H64" s="40"/>
      <c r="I64" s="40"/>
      <c r="J64" s="40"/>
    </row>
    <row r="65" spans="6:10" x14ac:dyDescent="0.2">
      <c r="F65" s="40"/>
      <c r="G65" s="40"/>
      <c r="H65" s="40"/>
      <c r="I65" s="40"/>
      <c r="J65" s="40"/>
    </row>
    <row r="66" spans="6:10" x14ac:dyDescent="0.2">
      <c r="F66" s="40"/>
      <c r="G66" s="40"/>
      <c r="H66" s="40"/>
      <c r="I66" s="40"/>
      <c r="J66" s="40"/>
    </row>
    <row r="67" spans="6:10" x14ac:dyDescent="0.2">
      <c r="F67" s="40"/>
      <c r="G67" s="40"/>
      <c r="H67" s="40"/>
      <c r="I67" s="40"/>
      <c r="J67" s="40"/>
    </row>
    <row r="68" spans="6:10" x14ac:dyDescent="0.2">
      <c r="F68" s="40"/>
      <c r="G68" s="40"/>
      <c r="H68" s="40"/>
      <c r="I68" s="40"/>
      <c r="J68" s="40"/>
    </row>
    <row r="69" spans="6:10" x14ac:dyDescent="0.2">
      <c r="F69" s="40"/>
      <c r="G69" s="40"/>
      <c r="H69" s="40"/>
      <c r="I69" s="40"/>
      <c r="J69" s="40"/>
    </row>
    <row r="70" spans="6:10" x14ac:dyDescent="0.2">
      <c r="F70" s="40"/>
      <c r="G70" s="40"/>
      <c r="H70" s="40"/>
      <c r="I70" s="40"/>
      <c r="J70" s="40"/>
    </row>
    <row r="71" spans="6:10" x14ac:dyDescent="0.2">
      <c r="F71" s="40"/>
      <c r="G71" s="40"/>
      <c r="H71" s="40"/>
      <c r="I71" s="40"/>
      <c r="J71" s="40"/>
    </row>
    <row r="72" spans="6:10" x14ac:dyDescent="0.2">
      <c r="F72" s="40"/>
      <c r="G72" s="40"/>
      <c r="H72" s="40"/>
      <c r="I72" s="40"/>
      <c r="J72" s="40"/>
    </row>
    <row r="73" spans="6:10" x14ac:dyDescent="0.2">
      <c r="F73" s="40"/>
      <c r="G73" s="40"/>
      <c r="H73" s="40"/>
      <c r="I73" s="40"/>
      <c r="J73" s="40"/>
    </row>
    <row r="74" spans="6:10" x14ac:dyDescent="0.2">
      <c r="F74" s="40"/>
      <c r="G74" s="40"/>
      <c r="H74" s="40"/>
      <c r="I74" s="40"/>
      <c r="J74" s="40"/>
    </row>
    <row r="75" spans="6:10" x14ac:dyDescent="0.2">
      <c r="F75" s="40"/>
      <c r="G75" s="40"/>
      <c r="H75" s="40"/>
      <c r="I75" s="40"/>
      <c r="J75" s="40"/>
    </row>
    <row r="76" spans="6:10" x14ac:dyDescent="0.2">
      <c r="F76" s="40"/>
      <c r="G76" s="40"/>
      <c r="H76" s="40"/>
      <c r="I76" s="40"/>
      <c r="J76" s="40"/>
    </row>
    <row r="77" spans="6:10" x14ac:dyDescent="0.2">
      <c r="F77" s="40"/>
      <c r="G77" s="40"/>
      <c r="H77" s="40"/>
      <c r="I77" s="40"/>
      <c r="J77" s="40"/>
    </row>
    <row r="78" spans="6:10" x14ac:dyDescent="0.2">
      <c r="F78" s="40"/>
      <c r="G78" s="40"/>
      <c r="H78" s="40"/>
      <c r="I78" s="40"/>
      <c r="J78" s="40"/>
    </row>
    <row r="79" spans="6:10" x14ac:dyDescent="0.2">
      <c r="F79" s="40"/>
      <c r="G79" s="40"/>
      <c r="H79" s="40"/>
      <c r="I79" s="40"/>
      <c r="J79" s="40"/>
    </row>
    <row r="80" spans="6:10" x14ac:dyDescent="0.2">
      <c r="F80" s="40"/>
      <c r="G80" s="40"/>
      <c r="H80" s="40"/>
      <c r="I80" s="40"/>
      <c r="J80" s="40"/>
    </row>
    <row r="81" spans="6:10" x14ac:dyDescent="0.2">
      <c r="F81" s="40"/>
      <c r="G81" s="40"/>
      <c r="H81" s="40"/>
      <c r="I81" s="40"/>
      <c r="J81" s="40"/>
    </row>
    <row r="82" spans="6:10" x14ac:dyDescent="0.2">
      <c r="F82" s="40"/>
      <c r="G82" s="40"/>
      <c r="H82" s="40"/>
      <c r="I82" s="40"/>
      <c r="J82" s="40"/>
    </row>
    <row r="83" spans="6:10" x14ac:dyDescent="0.2">
      <c r="F83" s="40"/>
      <c r="G83" s="40"/>
      <c r="H83" s="40"/>
      <c r="I83" s="40"/>
      <c r="J83" s="40"/>
    </row>
    <row r="84" spans="6:10" x14ac:dyDescent="0.2">
      <c r="F84" s="40"/>
      <c r="G84" s="40"/>
      <c r="H84" s="40"/>
      <c r="I84" s="40"/>
      <c r="J84" s="40"/>
    </row>
  </sheetData>
  <mergeCells count="12">
    <mergeCell ref="A1:K1"/>
    <mergeCell ref="B3:B5"/>
    <mergeCell ref="C3:C5"/>
    <mergeCell ref="D3:D5"/>
    <mergeCell ref="E3:E5"/>
    <mergeCell ref="F3:F5"/>
    <mergeCell ref="G3:G5"/>
    <mergeCell ref="H3:H5"/>
    <mergeCell ref="J3:J5"/>
    <mergeCell ref="K3:K5"/>
    <mergeCell ref="I3:I5"/>
    <mergeCell ref="A3:A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K21"/>
  <sheetViews>
    <sheetView view="pageBreakPreview" zoomScale="80" zoomScaleNormal="70" zoomScaleSheetLayoutView="80" workbookViewId="0">
      <selection activeCell="G13" sqref="G13"/>
    </sheetView>
  </sheetViews>
  <sheetFormatPr defaultColWidth="8" defaultRowHeight="12.75" x14ac:dyDescent="0.2"/>
  <cols>
    <col min="1" max="1" width="52.5703125" style="2" customWidth="1"/>
    <col min="2" max="2" width="18.42578125" style="15" customWidth="1"/>
    <col min="3" max="3" width="17.7109375" style="15" customWidth="1"/>
    <col min="4" max="4" width="9.5703125" style="2" customWidth="1"/>
    <col min="5" max="5" width="11" style="2" customWidth="1"/>
    <col min="6" max="7" width="18" style="2" customWidth="1"/>
    <col min="8" max="8" width="10" style="2" customWidth="1"/>
    <col min="9" max="9" width="12.140625" style="2" customWidth="1"/>
    <col min="10" max="10" width="13.140625" style="2" bestFit="1" customWidth="1"/>
    <col min="11" max="11" width="11.42578125" style="2" bestFit="1" customWidth="1"/>
    <col min="12" max="16384" width="8" style="2"/>
  </cols>
  <sheetData>
    <row r="1" spans="1:11" ht="27" customHeight="1" x14ac:dyDescent="0.2">
      <c r="A1" s="104" t="s">
        <v>58</v>
      </c>
      <c r="B1" s="104"/>
      <c r="C1" s="104"/>
      <c r="D1" s="104"/>
      <c r="E1" s="104"/>
      <c r="F1" s="104"/>
      <c r="G1" s="104"/>
      <c r="H1" s="104"/>
      <c r="I1" s="104"/>
    </row>
    <row r="2" spans="1:11" ht="23.25" customHeight="1" x14ac:dyDescent="0.2">
      <c r="A2" s="105" t="s">
        <v>15</v>
      </c>
      <c r="B2" s="104"/>
      <c r="C2" s="104"/>
      <c r="D2" s="104"/>
      <c r="E2" s="104"/>
      <c r="F2" s="104"/>
      <c r="G2" s="104"/>
      <c r="H2" s="104"/>
      <c r="I2" s="104"/>
    </row>
    <row r="3" spans="1:11" ht="17.25" customHeight="1" x14ac:dyDescent="0.2">
      <c r="A3" s="101"/>
      <c r="B3" s="101"/>
      <c r="C3" s="101"/>
      <c r="D3" s="101"/>
      <c r="E3" s="101"/>
    </row>
    <row r="4" spans="1:11" s="3" customFormat="1" ht="25.5" customHeight="1" x14ac:dyDescent="0.25">
      <c r="A4" s="75" t="s">
        <v>0</v>
      </c>
      <c r="B4" s="106" t="s">
        <v>16</v>
      </c>
      <c r="C4" s="107"/>
      <c r="D4" s="107"/>
      <c r="E4" s="108"/>
      <c r="F4" s="106" t="s">
        <v>17</v>
      </c>
      <c r="G4" s="107"/>
      <c r="H4" s="107"/>
      <c r="I4" s="108"/>
    </row>
    <row r="5" spans="1:11" s="3" customFormat="1" ht="23.25" customHeight="1" x14ac:dyDescent="0.25">
      <c r="A5" s="102"/>
      <c r="B5" s="81" t="s">
        <v>61</v>
      </c>
      <c r="C5" s="81" t="s">
        <v>62</v>
      </c>
      <c r="D5" s="99" t="s">
        <v>1</v>
      </c>
      <c r="E5" s="100"/>
      <c r="F5" s="81" t="s">
        <v>61</v>
      </c>
      <c r="G5" s="81" t="s">
        <v>62</v>
      </c>
      <c r="H5" s="99" t="s">
        <v>1</v>
      </c>
      <c r="I5" s="100"/>
    </row>
    <row r="6" spans="1:11" s="3" customFormat="1" ht="30" x14ac:dyDescent="0.25">
      <c r="A6" s="76"/>
      <c r="B6" s="82"/>
      <c r="C6" s="82"/>
      <c r="D6" s="4" t="s">
        <v>2</v>
      </c>
      <c r="E6" s="5" t="s">
        <v>59</v>
      </c>
      <c r="F6" s="82"/>
      <c r="G6" s="82"/>
      <c r="H6" s="4" t="s">
        <v>2</v>
      </c>
      <c r="I6" s="5" t="s">
        <v>59</v>
      </c>
    </row>
    <row r="7" spans="1:11" s="8" customFormat="1" ht="15.75" customHeight="1" x14ac:dyDescent="0.25">
      <c r="A7" s="6" t="s">
        <v>3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1" s="8" customFormat="1" ht="28.5" customHeight="1" x14ac:dyDescent="0.25">
      <c r="A8" s="9" t="s">
        <v>52</v>
      </c>
      <c r="B8" s="63">
        <f>'15'!B7</f>
        <v>44721</v>
      </c>
      <c r="C8" s="63">
        <f>'15'!C7</f>
        <v>42410</v>
      </c>
      <c r="D8" s="10">
        <f t="shared" ref="D8:D13" si="0">C8/B8*100</f>
        <v>94.832405357661955</v>
      </c>
      <c r="E8" s="66">
        <f t="shared" ref="E8:E13" si="1">C8-B8</f>
        <v>-2311</v>
      </c>
      <c r="F8" s="64">
        <f>'16'!B7</f>
        <v>20351</v>
      </c>
      <c r="G8" s="64">
        <f>'16'!C7</f>
        <v>20709</v>
      </c>
      <c r="H8" s="10">
        <f t="shared" ref="H8:H13" si="2">G8/F8*100</f>
        <v>101.75912731561102</v>
      </c>
      <c r="I8" s="66">
        <f t="shared" ref="I8:I13" si="3">G8-F8</f>
        <v>358</v>
      </c>
      <c r="J8" s="20"/>
      <c r="K8" s="18"/>
    </row>
    <row r="9" spans="1:11" s="3" customFormat="1" ht="28.5" customHeight="1" x14ac:dyDescent="0.25">
      <c r="A9" s="9" t="s">
        <v>53</v>
      </c>
      <c r="B9" s="64">
        <f>'15'!E7</f>
        <v>13704</v>
      </c>
      <c r="C9" s="64">
        <f>'15'!F7</f>
        <v>13992</v>
      </c>
      <c r="D9" s="10">
        <f t="shared" si="0"/>
        <v>102.1015761821366</v>
      </c>
      <c r="E9" s="66">
        <f t="shared" si="1"/>
        <v>288</v>
      </c>
      <c r="F9" s="64">
        <f>'16'!E7</f>
        <v>7836</v>
      </c>
      <c r="G9" s="64">
        <f>'16'!F7</f>
        <v>8284</v>
      </c>
      <c r="H9" s="10">
        <f t="shared" si="2"/>
        <v>105.71720265441552</v>
      </c>
      <c r="I9" s="66">
        <f t="shared" si="3"/>
        <v>448</v>
      </c>
      <c r="J9" s="18"/>
      <c r="K9" s="18"/>
    </row>
    <row r="10" spans="1:11" s="3" customFormat="1" ht="52.5" customHeight="1" x14ac:dyDescent="0.25">
      <c r="A10" s="12" t="s">
        <v>54</v>
      </c>
      <c r="B10" s="64">
        <f>'15'!H7</f>
        <v>4133</v>
      </c>
      <c r="C10" s="64">
        <f>'15'!I7</f>
        <v>3053</v>
      </c>
      <c r="D10" s="10">
        <f t="shared" si="0"/>
        <v>73.86886039196709</v>
      </c>
      <c r="E10" s="66">
        <f t="shared" si="1"/>
        <v>-1080</v>
      </c>
      <c r="F10" s="64">
        <f>'16'!H7</f>
        <v>2766</v>
      </c>
      <c r="G10" s="64">
        <f>'16'!I7</f>
        <v>2402</v>
      </c>
      <c r="H10" s="10">
        <f t="shared" si="2"/>
        <v>86.840202458423718</v>
      </c>
      <c r="I10" s="66">
        <f t="shared" si="3"/>
        <v>-364</v>
      </c>
      <c r="J10" s="18"/>
      <c r="K10" s="18"/>
    </row>
    <row r="11" spans="1:11" s="3" customFormat="1" ht="31.5" customHeight="1" x14ac:dyDescent="0.25">
      <c r="A11" s="13" t="s">
        <v>55</v>
      </c>
      <c r="B11" s="64">
        <f>'15'!K7</f>
        <v>409</v>
      </c>
      <c r="C11" s="64">
        <f>'15'!L7</f>
        <v>314</v>
      </c>
      <c r="D11" s="10">
        <f t="shared" si="0"/>
        <v>76.772616136919311</v>
      </c>
      <c r="E11" s="66">
        <f t="shared" si="1"/>
        <v>-95</v>
      </c>
      <c r="F11" s="64">
        <f>'16'!K7</f>
        <v>573</v>
      </c>
      <c r="G11" s="64">
        <f>'16'!L7</f>
        <v>520</v>
      </c>
      <c r="H11" s="10">
        <f t="shared" si="2"/>
        <v>90.750436300174513</v>
      </c>
      <c r="I11" s="66">
        <f t="shared" si="3"/>
        <v>-53</v>
      </c>
      <c r="J11" s="18"/>
      <c r="K11" s="18"/>
    </row>
    <row r="12" spans="1:11" s="3" customFormat="1" ht="45.75" customHeight="1" x14ac:dyDescent="0.25">
      <c r="A12" s="13" t="s">
        <v>18</v>
      </c>
      <c r="B12" s="64">
        <f>'15'!N7</f>
        <v>607</v>
      </c>
      <c r="C12" s="64">
        <f>'15'!O7</f>
        <v>390</v>
      </c>
      <c r="D12" s="10">
        <f t="shared" si="0"/>
        <v>64.250411861614495</v>
      </c>
      <c r="E12" s="66">
        <f t="shared" si="1"/>
        <v>-217</v>
      </c>
      <c r="F12" s="64">
        <f>'16'!N7</f>
        <v>564</v>
      </c>
      <c r="G12" s="64">
        <f>'16'!O7</f>
        <v>578</v>
      </c>
      <c r="H12" s="10">
        <f t="shared" si="2"/>
        <v>102.48226950354611</v>
      </c>
      <c r="I12" s="66">
        <f t="shared" si="3"/>
        <v>14</v>
      </c>
      <c r="J12" s="18"/>
      <c r="K12" s="18"/>
    </row>
    <row r="13" spans="1:11" s="3" customFormat="1" ht="55.5" customHeight="1" x14ac:dyDescent="0.25">
      <c r="A13" s="13" t="s">
        <v>56</v>
      </c>
      <c r="B13" s="64">
        <f>'15'!Q7</f>
        <v>8892</v>
      </c>
      <c r="C13" s="64">
        <f>'15'!R7</f>
        <v>11071</v>
      </c>
      <c r="D13" s="10">
        <f t="shared" si="0"/>
        <v>124.50517318938373</v>
      </c>
      <c r="E13" s="66">
        <f t="shared" si="1"/>
        <v>2179</v>
      </c>
      <c r="F13" s="64">
        <f>'16'!Q7</f>
        <v>6114</v>
      </c>
      <c r="G13" s="64">
        <f>'16'!R7</f>
        <v>6991</v>
      </c>
      <c r="H13" s="10">
        <f t="shared" si="2"/>
        <v>114.34412823029115</v>
      </c>
      <c r="I13" s="66">
        <f t="shared" si="3"/>
        <v>877</v>
      </c>
      <c r="J13" s="18"/>
      <c r="K13" s="18"/>
    </row>
    <row r="14" spans="1:11" s="3" customFormat="1" ht="12.75" customHeight="1" x14ac:dyDescent="0.25">
      <c r="A14" s="71" t="s">
        <v>4</v>
      </c>
      <c r="B14" s="72"/>
      <c r="C14" s="72"/>
      <c r="D14" s="72"/>
      <c r="E14" s="72"/>
      <c r="F14" s="72"/>
      <c r="G14" s="72"/>
      <c r="H14" s="72"/>
      <c r="I14" s="72"/>
      <c r="J14" s="18"/>
      <c r="K14" s="18"/>
    </row>
    <row r="15" spans="1:11" s="3" customFormat="1" ht="18" customHeight="1" x14ac:dyDescent="0.25">
      <c r="A15" s="73"/>
      <c r="B15" s="74"/>
      <c r="C15" s="74"/>
      <c r="D15" s="74"/>
      <c r="E15" s="74"/>
      <c r="F15" s="74"/>
      <c r="G15" s="74"/>
      <c r="H15" s="74"/>
      <c r="I15" s="74"/>
      <c r="J15" s="18"/>
      <c r="K15" s="18"/>
    </row>
    <row r="16" spans="1:11" s="3" customFormat="1" ht="20.25" customHeight="1" x14ac:dyDescent="0.25">
      <c r="A16" s="75" t="s">
        <v>0</v>
      </c>
      <c r="B16" s="77" t="s">
        <v>63</v>
      </c>
      <c r="C16" s="77" t="s">
        <v>64</v>
      </c>
      <c r="D16" s="99" t="s">
        <v>1</v>
      </c>
      <c r="E16" s="100"/>
      <c r="F16" s="77" t="s">
        <v>63</v>
      </c>
      <c r="G16" s="77" t="s">
        <v>64</v>
      </c>
      <c r="H16" s="99" t="s">
        <v>1</v>
      </c>
      <c r="I16" s="100"/>
      <c r="J16" s="18"/>
      <c r="K16" s="18"/>
    </row>
    <row r="17" spans="1:11" ht="35.25" customHeight="1" x14ac:dyDescent="0.3">
      <c r="A17" s="76"/>
      <c r="B17" s="77"/>
      <c r="C17" s="77"/>
      <c r="D17" s="17" t="s">
        <v>2</v>
      </c>
      <c r="E17" s="5" t="s">
        <v>59</v>
      </c>
      <c r="F17" s="77"/>
      <c r="G17" s="77"/>
      <c r="H17" s="17" t="s">
        <v>2</v>
      </c>
      <c r="I17" s="5" t="s">
        <v>59</v>
      </c>
      <c r="J17" s="19"/>
      <c r="K17" s="19"/>
    </row>
    <row r="18" spans="1:11" ht="24" customHeight="1" x14ac:dyDescent="0.3">
      <c r="A18" s="9" t="s">
        <v>52</v>
      </c>
      <c r="B18" s="65">
        <f>'15'!T7</f>
        <v>39554</v>
      </c>
      <c r="C18" s="65">
        <f>'15'!U7</f>
        <v>33092</v>
      </c>
      <c r="D18" s="14">
        <f t="shared" ref="D18:D20" si="4">C18/B18*100</f>
        <v>83.662840673509635</v>
      </c>
      <c r="E18" s="67">
        <f t="shared" ref="E18:E20" si="5">C18-B18</f>
        <v>-6462</v>
      </c>
      <c r="F18" s="59">
        <f>'16'!T7</f>
        <v>16661</v>
      </c>
      <c r="G18" s="59">
        <f>'16'!U7</f>
        <v>16120</v>
      </c>
      <c r="H18" s="14">
        <f t="shared" ref="H18:H20" si="6">G18/F18*100</f>
        <v>96.752895984634776</v>
      </c>
      <c r="I18" s="68">
        <f t="shared" ref="I18:I20" si="7">G18-F18</f>
        <v>-541</v>
      </c>
      <c r="J18" s="19"/>
      <c r="K18" s="19"/>
    </row>
    <row r="19" spans="1:11" ht="25.5" customHeight="1" x14ac:dyDescent="0.3">
      <c r="A19" s="1" t="s">
        <v>53</v>
      </c>
      <c r="B19" s="65">
        <f>'15'!W7</f>
        <v>10263</v>
      </c>
      <c r="C19" s="65">
        <f>'15'!X7</f>
        <v>8250</v>
      </c>
      <c r="D19" s="14">
        <f t="shared" si="4"/>
        <v>80.385852090032145</v>
      </c>
      <c r="E19" s="67">
        <f t="shared" si="5"/>
        <v>-2013</v>
      </c>
      <c r="F19" s="59">
        <f>'16'!W7</f>
        <v>5010</v>
      </c>
      <c r="G19" s="59">
        <f>'16'!X7</f>
        <v>4508</v>
      </c>
      <c r="H19" s="14">
        <f t="shared" si="6"/>
        <v>89.980039920159683</v>
      </c>
      <c r="I19" s="68">
        <f t="shared" si="7"/>
        <v>-502</v>
      </c>
      <c r="J19" s="19"/>
      <c r="K19" s="19"/>
    </row>
    <row r="20" spans="1:11" ht="41.25" customHeight="1" x14ac:dyDescent="0.3">
      <c r="A20" s="1" t="s">
        <v>57</v>
      </c>
      <c r="B20" s="65">
        <f>'15'!Z7</f>
        <v>8494</v>
      </c>
      <c r="C20" s="65">
        <f>'15'!AA7</f>
        <v>6866</v>
      </c>
      <c r="D20" s="14">
        <f t="shared" si="4"/>
        <v>80.833529550270782</v>
      </c>
      <c r="E20" s="67">
        <f t="shared" si="5"/>
        <v>-1628</v>
      </c>
      <c r="F20" s="59">
        <f>'16'!Z7</f>
        <v>4287</v>
      </c>
      <c r="G20" s="59">
        <f>'16'!AA7</f>
        <v>3913</v>
      </c>
      <c r="H20" s="14">
        <f t="shared" si="6"/>
        <v>91.275950548168879</v>
      </c>
      <c r="I20" s="68">
        <f t="shared" si="7"/>
        <v>-374</v>
      </c>
      <c r="J20" s="19"/>
      <c r="K20" s="19"/>
    </row>
    <row r="21" spans="1:11" ht="20.25" x14ac:dyDescent="0.3">
      <c r="C21" s="16"/>
      <c r="J21" s="19"/>
      <c r="K21" s="19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  <mergeCell ref="C16:C17"/>
    <mergeCell ref="D16:E16"/>
    <mergeCell ref="F16:F17"/>
    <mergeCell ref="G16:G17"/>
    <mergeCell ref="H16:I16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N7" activePane="bottomRight" state="frozen"/>
      <selection activeCell="E12" sqref="E12"/>
      <selection pane="topRight" activeCell="E12" sqref="E12"/>
      <selection pane="bottomLeft" activeCell="E12" sqref="E12"/>
      <selection pane="bottomRight" activeCell="W8" sqref="W8:W28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6" width="11.7109375" style="37" customWidth="1"/>
    <col min="7" max="7" width="7.42578125" style="37" customWidth="1"/>
    <col min="8" max="8" width="11.85546875" style="37" customWidth="1"/>
    <col min="9" max="9" width="11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10" style="37" customWidth="1"/>
    <col min="15" max="15" width="9.140625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63.75" customHeight="1" x14ac:dyDescent="0.35">
      <c r="B1" s="103" t="s">
        <v>70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92"/>
      <c r="Y2" s="92"/>
      <c r="Z2" s="86" t="s">
        <v>5</v>
      </c>
      <c r="AA2" s="86"/>
    </row>
    <row r="3" spans="1:32" s="26" customFormat="1" ht="67.5" customHeight="1" x14ac:dyDescent="0.25">
      <c r="A3" s="93"/>
      <c r="B3" s="83" t="s">
        <v>19</v>
      </c>
      <c r="C3" s="83"/>
      <c r="D3" s="83"/>
      <c r="E3" s="83" t="s">
        <v>20</v>
      </c>
      <c r="F3" s="83"/>
      <c r="G3" s="83"/>
      <c r="H3" s="83" t="s">
        <v>11</v>
      </c>
      <c r="I3" s="83"/>
      <c r="J3" s="83"/>
      <c r="K3" s="83" t="s">
        <v>7</v>
      </c>
      <c r="L3" s="83"/>
      <c r="M3" s="83"/>
      <c r="N3" s="83" t="s">
        <v>8</v>
      </c>
      <c r="O3" s="83"/>
      <c r="P3" s="83"/>
      <c r="Q3" s="88" t="s">
        <v>6</v>
      </c>
      <c r="R3" s="89"/>
      <c r="S3" s="90"/>
      <c r="T3" s="83" t="s">
        <v>14</v>
      </c>
      <c r="U3" s="83"/>
      <c r="V3" s="83"/>
      <c r="W3" s="83" t="s">
        <v>9</v>
      </c>
      <c r="X3" s="83"/>
      <c r="Y3" s="83"/>
      <c r="Z3" s="83" t="s">
        <v>10</v>
      </c>
      <c r="AA3" s="83"/>
      <c r="AB3" s="83"/>
    </row>
    <row r="4" spans="1:32" s="27" customFormat="1" ht="19.5" customHeight="1" x14ac:dyDescent="0.25">
      <c r="A4" s="93"/>
      <c r="B4" s="84" t="s">
        <v>13</v>
      </c>
      <c r="C4" s="84" t="s">
        <v>25</v>
      </c>
      <c r="D4" s="85" t="s">
        <v>2</v>
      </c>
      <c r="E4" s="84" t="s">
        <v>13</v>
      </c>
      <c r="F4" s="84" t="s">
        <v>25</v>
      </c>
      <c r="G4" s="85" t="s">
        <v>2</v>
      </c>
      <c r="H4" s="84" t="s">
        <v>13</v>
      </c>
      <c r="I4" s="84" t="s">
        <v>25</v>
      </c>
      <c r="J4" s="85" t="s">
        <v>2</v>
      </c>
      <c r="K4" s="84" t="s">
        <v>13</v>
      </c>
      <c r="L4" s="84" t="s">
        <v>25</v>
      </c>
      <c r="M4" s="85" t="s">
        <v>2</v>
      </c>
      <c r="N4" s="84" t="s">
        <v>13</v>
      </c>
      <c r="O4" s="84" t="s">
        <v>25</v>
      </c>
      <c r="P4" s="85" t="s">
        <v>2</v>
      </c>
      <c r="Q4" s="84" t="s">
        <v>13</v>
      </c>
      <c r="R4" s="84" t="s">
        <v>25</v>
      </c>
      <c r="S4" s="85" t="s">
        <v>2</v>
      </c>
      <c r="T4" s="84" t="s">
        <v>13</v>
      </c>
      <c r="U4" s="84" t="s">
        <v>25</v>
      </c>
      <c r="V4" s="85" t="s">
        <v>2</v>
      </c>
      <c r="W4" s="84" t="s">
        <v>13</v>
      </c>
      <c r="X4" s="84" t="s">
        <v>25</v>
      </c>
      <c r="Y4" s="85" t="s">
        <v>2</v>
      </c>
      <c r="Z4" s="84" t="s">
        <v>13</v>
      </c>
      <c r="AA4" s="84" t="s">
        <v>25</v>
      </c>
      <c r="AB4" s="85" t="s">
        <v>2</v>
      </c>
    </row>
    <row r="5" spans="1:32" s="27" customFormat="1" ht="6" customHeight="1" x14ac:dyDescent="0.25">
      <c r="A5" s="93"/>
      <c r="B5" s="84"/>
      <c r="C5" s="84"/>
      <c r="D5" s="85"/>
      <c r="E5" s="84"/>
      <c r="F5" s="84"/>
      <c r="G5" s="85"/>
      <c r="H5" s="84"/>
      <c r="I5" s="84"/>
      <c r="J5" s="85"/>
      <c r="K5" s="84"/>
      <c r="L5" s="84"/>
      <c r="M5" s="85"/>
      <c r="N5" s="84"/>
      <c r="O5" s="84"/>
      <c r="P5" s="85"/>
      <c r="Q5" s="84"/>
      <c r="R5" s="84"/>
      <c r="S5" s="85"/>
      <c r="T5" s="84"/>
      <c r="U5" s="84"/>
      <c r="V5" s="85"/>
      <c r="W5" s="84"/>
      <c r="X5" s="84"/>
      <c r="Y5" s="85"/>
      <c r="Z5" s="84"/>
      <c r="AA5" s="84"/>
      <c r="AB5" s="85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44721</v>
      </c>
      <c r="C7" s="28">
        <f>SUM(C8:C28)</f>
        <v>42410</v>
      </c>
      <c r="D7" s="56">
        <f>IF(B7=0,0,C7/B7)*100</f>
        <v>94.832405357661955</v>
      </c>
      <c r="E7" s="28">
        <f>SUM(E8:E28)</f>
        <v>13704</v>
      </c>
      <c r="F7" s="28">
        <f>SUM(F8:F28)</f>
        <v>13992</v>
      </c>
      <c r="G7" s="56">
        <f>IF(E7=0,0,F7/E7)*100</f>
        <v>102.1015761821366</v>
      </c>
      <c r="H7" s="28">
        <f>SUM(H8:H28)</f>
        <v>4133</v>
      </c>
      <c r="I7" s="28">
        <f>SUM(I8:I28)</f>
        <v>3053</v>
      </c>
      <c r="J7" s="56">
        <f>IF(H7=0,0,I7/H7)*100</f>
        <v>73.86886039196709</v>
      </c>
      <c r="K7" s="28">
        <f>SUM(K8:K28)</f>
        <v>409</v>
      </c>
      <c r="L7" s="28">
        <f>SUM(L8:L28)</f>
        <v>314</v>
      </c>
      <c r="M7" s="56">
        <f>IF(K7=0,0,L7/K7)*100</f>
        <v>76.772616136919311</v>
      </c>
      <c r="N7" s="28">
        <f>SUM(N8:N28)</f>
        <v>607</v>
      </c>
      <c r="O7" s="28">
        <f>SUM(O8:O28)</f>
        <v>390</v>
      </c>
      <c r="P7" s="56">
        <f>IF(N7=0,0,O7/N7)*100</f>
        <v>64.250411861614495</v>
      </c>
      <c r="Q7" s="28">
        <f>SUM(Q8:Q28)</f>
        <v>8892</v>
      </c>
      <c r="R7" s="28">
        <f>SUM(R8:R28)</f>
        <v>11071</v>
      </c>
      <c r="S7" s="56">
        <f>IF(Q7=0,0,R7/Q7)*100</f>
        <v>124.50517318938373</v>
      </c>
      <c r="T7" s="28">
        <f>SUM(T8:T28)</f>
        <v>39554</v>
      </c>
      <c r="U7" s="28">
        <f>SUM(U8:U28)</f>
        <v>33092</v>
      </c>
      <c r="V7" s="56">
        <f>IF(T7=0,0,U7/T7)*100</f>
        <v>83.662840673509635</v>
      </c>
      <c r="W7" s="28">
        <f>SUM(W8:W28)</f>
        <v>10263</v>
      </c>
      <c r="X7" s="28">
        <f>SUM(X8:X28)</f>
        <v>8250</v>
      </c>
      <c r="Y7" s="56">
        <f>IF(W7=0,0,X7/W7)*100</f>
        <v>80.385852090032145</v>
      </c>
      <c r="Z7" s="28">
        <f>SUM(Z8:Z28)</f>
        <v>8494</v>
      </c>
      <c r="AA7" s="28">
        <f>SUM(AA8:AA28)</f>
        <v>6866</v>
      </c>
      <c r="AB7" s="56">
        <f>IF(Z7=0,0,AA7/Z7)*100</f>
        <v>80.833529550270782</v>
      </c>
      <c r="AC7" s="29"/>
      <c r="AF7" s="33"/>
    </row>
    <row r="8" spans="1:32" s="33" customFormat="1" ht="18" customHeight="1" x14ac:dyDescent="0.25">
      <c r="A8" s="51" t="s">
        <v>27</v>
      </c>
      <c r="B8" s="31">
        <v>1739</v>
      </c>
      <c r="C8" s="31">
        <f>[5]Послуги!$B8-'16'!C8</f>
        <v>1638</v>
      </c>
      <c r="D8" s="57">
        <f t="shared" ref="D8:D28" si="0">IF(B8=0,0,C8/B8)*100</f>
        <v>94.192064404830361</v>
      </c>
      <c r="E8" s="31">
        <v>719</v>
      </c>
      <c r="F8" s="31">
        <f>[5]Послуги!$C8-'16'!F8</f>
        <v>808</v>
      </c>
      <c r="G8" s="57">
        <f t="shared" ref="G8:G28" si="1">IF(E8=0,0,F8/E8)*100</f>
        <v>112.37830319888735</v>
      </c>
      <c r="H8" s="31">
        <v>229</v>
      </c>
      <c r="I8" s="31">
        <f>[5]Послуги!$D8-'16'!I8</f>
        <v>201</v>
      </c>
      <c r="J8" s="57">
        <f t="shared" ref="J8:J28" si="2">IF(H8=0,0,I8/H8)*100</f>
        <v>87.772925764192138</v>
      </c>
      <c r="K8" s="31">
        <v>31</v>
      </c>
      <c r="L8" s="31">
        <f>[5]Послуги!$F8-'16'!L8</f>
        <v>38</v>
      </c>
      <c r="M8" s="57">
        <f t="shared" ref="M8:M28" si="3">IF(K8=0,0,L8/K8)*100</f>
        <v>122.58064516129032</v>
      </c>
      <c r="N8" s="31">
        <v>31</v>
      </c>
      <c r="O8" s="31">
        <f>[5]Послуги!$G8-'16'!O8</f>
        <v>34</v>
      </c>
      <c r="P8" s="57">
        <f t="shared" ref="P8:P28" si="4">IF(N8=0,0,O8/N8)*100</f>
        <v>109.6774193548387</v>
      </c>
      <c r="Q8" s="31">
        <v>577</v>
      </c>
      <c r="R8" s="46">
        <f>[5]Послуги!$H8-'16'!R8</f>
        <v>781</v>
      </c>
      <c r="S8" s="57">
        <f t="shared" ref="S8:S28" si="5">IF(Q8=0,0,R8/Q8)*100</f>
        <v>135.35528596187174</v>
      </c>
      <c r="T8" s="31">
        <v>1427</v>
      </c>
      <c r="U8" s="46">
        <f>[5]Послуги!$I8-'16'!U8</f>
        <v>1265</v>
      </c>
      <c r="V8" s="57">
        <f t="shared" ref="V8:V28" si="6">IF(T8=0,0,U8/T8)*100</f>
        <v>88.64751226348983</v>
      </c>
      <c r="W8" s="31">
        <v>445</v>
      </c>
      <c r="X8" s="46">
        <f>[5]Послуги!$J8-'16'!X8</f>
        <v>437</v>
      </c>
      <c r="Y8" s="57">
        <f t="shared" ref="Y8:Y28" si="7">IF(W8=0,0,X8/W8)*100</f>
        <v>98.202247191011239</v>
      </c>
      <c r="Z8" s="31">
        <v>378</v>
      </c>
      <c r="AA8" s="46">
        <f>[5]Послуги!$K8-'16'!AA8</f>
        <v>422</v>
      </c>
      <c r="AB8" s="57">
        <f t="shared" ref="AB8:AB28" si="8">IF(Z8=0,0,AA8/Z8)*100</f>
        <v>111.64021164021165</v>
      </c>
      <c r="AC8" s="29"/>
      <c r="AD8" s="32"/>
    </row>
    <row r="9" spans="1:32" s="34" customFormat="1" ht="18" customHeight="1" x14ac:dyDescent="0.25">
      <c r="A9" s="52" t="s">
        <v>28</v>
      </c>
      <c r="B9" s="31">
        <v>1096</v>
      </c>
      <c r="C9" s="31">
        <f>[5]Послуги!$B9-'16'!C9</f>
        <v>1094</v>
      </c>
      <c r="D9" s="57">
        <f t="shared" si="0"/>
        <v>99.81751824817519</v>
      </c>
      <c r="E9" s="31">
        <v>266</v>
      </c>
      <c r="F9" s="31">
        <f>[5]Послуги!$C9-'16'!F9</f>
        <v>308</v>
      </c>
      <c r="G9" s="57">
        <f t="shared" si="1"/>
        <v>115.78947368421053</v>
      </c>
      <c r="H9" s="31">
        <v>101</v>
      </c>
      <c r="I9" s="31">
        <f>[5]Послуги!$D9-'16'!I9</f>
        <v>101</v>
      </c>
      <c r="J9" s="57">
        <f t="shared" si="2"/>
        <v>100</v>
      </c>
      <c r="K9" s="31">
        <v>34</v>
      </c>
      <c r="L9" s="31">
        <f>[5]Послуги!$F9-'16'!L9</f>
        <v>7</v>
      </c>
      <c r="M9" s="57">
        <f t="shared" si="3"/>
        <v>20.588235294117645</v>
      </c>
      <c r="N9" s="31">
        <v>15</v>
      </c>
      <c r="O9" s="31">
        <f>[5]Послуги!$G9-'16'!O9</f>
        <v>33</v>
      </c>
      <c r="P9" s="57">
        <f t="shared" si="4"/>
        <v>220.00000000000003</v>
      </c>
      <c r="Q9" s="31">
        <v>221</v>
      </c>
      <c r="R9" s="46">
        <f>[5]Послуги!$H9-'16'!R9</f>
        <v>253</v>
      </c>
      <c r="S9" s="57">
        <f t="shared" si="5"/>
        <v>114.47963800904976</v>
      </c>
      <c r="T9" s="31">
        <v>978</v>
      </c>
      <c r="U9" s="46">
        <f>[5]Послуги!$I9-'16'!U9</f>
        <v>934</v>
      </c>
      <c r="V9" s="57">
        <f t="shared" si="6"/>
        <v>95.501022494887522</v>
      </c>
      <c r="W9" s="31">
        <v>186</v>
      </c>
      <c r="X9" s="46">
        <f>[5]Послуги!$J9-'16'!X9</f>
        <v>176</v>
      </c>
      <c r="Y9" s="57">
        <f t="shared" si="7"/>
        <v>94.623655913978496</v>
      </c>
      <c r="Z9" s="31">
        <v>165</v>
      </c>
      <c r="AA9" s="46">
        <f>[5]Послуги!$K9-'16'!AA9</f>
        <v>168</v>
      </c>
      <c r="AB9" s="57">
        <f t="shared" si="8"/>
        <v>101.81818181818181</v>
      </c>
      <c r="AC9" s="29"/>
      <c r="AD9" s="32"/>
    </row>
    <row r="10" spans="1:32" s="33" customFormat="1" ht="18" customHeight="1" x14ac:dyDescent="0.25">
      <c r="A10" s="52" t="s">
        <v>29</v>
      </c>
      <c r="B10" s="31">
        <v>691</v>
      </c>
      <c r="C10" s="31">
        <f>[5]Послуги!$B10-'16'!C10</f>
        <v>677</v>
      </c>
      <c r="D10" s="57">
        <f t="shared" si="0"/>
        <v>97.9739507959479</v>
      </c>
      <c r="E10" s="31">
        <v>267</v>
      </c>
      <c r="F10" s="31">
        <f>[5]Послуги!$C10-'16'!F10</f>
        <v>281</v>
      </c>
      <c r="G10" s="57">
        <f t="shared" si="1"/>
        <v>105.24344569288388</v>
      </c>
      <c r="H10" s="31">
        <v>39</v>
      </c>
      <c r="I10" s="31">
        <f>[5]Послуги!$D10-'16'!I10</f>
        <v>49</v>
      </c>
      <c r="J10" s="57">
        <f t="shared" si="2"/>
        <v>125.64102564102564</v>
      </c>
      <c r="K10" s="31">
        <v>4</v>
      </c>
      <c r="L10" s="31">
        <f>[5]Послуги!$F10-'16'!L10</f>
        <v>2</v>
      </c>
      <c r="M10" s="57">
        <f t="shared" si="3"/>
        <v>50</v>
      </c>
      <c r="N10" s="31">
        <v>0</v>
      </c>
      <c r="O10" s="31">
        <f>[5]Послуги!$G10-'16'!O10</f>
        <v>5</v>
      </c>
      <c r="P10" s="57">
        <f t="shared" si="4"/>
        <v>0</v>
      </c>
      <c r="Q10" s="31">
        <v>220</v>
      </c>
      <c r="R10" s="46">
        <f>[5]Послуги!$H10-'16'!R10</f>
        <v>260</v>
      </c>
      <c r="S10" s="57">
        <f t="shared" si="5"/>
        <v>118.18181818181819</v>
      </c>
      <c r="T10" s="31">
        <v>606</v>
      </c>
      <c r="U10" s="46">
        <f>[5]Послуги!$I10-'16'!U10</f>
        <v>565</v>
      </c>
      <c r="V10" s="57">
        <f t="shared" si="6"/>
        <v>93.234323432343231</v>
      </c>
      <c r="W10" s="31">
        <v>198</v>
      </c>
      <c r="X10" s="46">
        <f>[5]Послуги!$J10-'16'!X10</f>
        <v>181</v>
      </c>
      <c r="Y10" s="57">
        <f t="shared" si="7"/>
        <v>91.414141414141412</v>
      </c>
      <c r="Z10" s="31">
        <v>167</v>
      </c>
      <c r="AA10" s="46">
        <f>[5]Послуги!$K10-'16'!AA10</f>
        <v>153</v>
      </c>
      <c r="AB10" s="57">
        <f t="shared" si="8"/>
        <v>91.616766467065872</v>
      </c>
      <c r="AC10" s="29"/>
      <c r="AD10" s="32"/>
    </row>
    <row r="11" spans="1:32" s="33" customFormat="1" ht="18" customHeight="1" x14ac:dyDescent="0.25">
      <c r="A11" s="52" t="s">
        <v>30</v>
      </c>
      <c r="B11" s="31">
        <v>1019</v>
      </c>
      <c r="C11" s="31">
        <f>[5]Послуги!$B11-'16'!C11</f>
        <v>1000</v>
      </c>
      <c r="D11" s="57">
        <f t="shared" si="0"/>
        <v>98.135426889106967</v>
      </c>
      <c r="E11" s="31">
        <v>571</v>
      </c>
      <c r="F11" s="31">
        <f>[5]Послуги!$C11-'16'!F11</f>
        <v>590</v>
      </c>
      <c r="G11" s="57">
        <f t="shared" si="1"/>
        <v>103.32749562171628</v>
      </c>
      <c r="H11" s="31">
        <v>127</v>
      </c>
      <c r="I11" s="31">
        <f>[5]Послуги!$D11-'16'!I11</f>
        <v>93</v>
      </c>
      <c r="J11" s="57">
        <f t="shared" si="2"/>
        <v>73.228346456692918</v>
      </c>
      <c r="K11" s="31">
        <v>9</v>
      </c>
      <c r="L11" s="31">
        <f>[5]Послуги!$F11-'16'!L11</f>
        <v>6</v>
      </c>
      <c r="M11" s="57">
        <f t="shared" si="3"/>
        <v>66.666666666666657</v>
      </c>
      <c r="N11" s="31">
        <v>18</v>
      </c>
      <c r="O11" s="31">
        <f>[5]Послуги!$G11-'16'!O11</f>
        <v>16</v>
      </c>
      <c r="P11" s="57">
        <f t="shared" si="4"/>
        <v>88.888888888888886</v>
      </c>
      <c r="Q11" s="31">
        <v>425</v>
      </c>
      <c r="R11" s="46">
        <f>[5]Послуги!$H11-'16'!R11</f>
        <v>563</v>
      </c>
      <c r="S11" s="57">
        <f t="shared" si="5"/>
        <v>132.47058823529412</v>
      </c>
      <c r="T11" s="31">
        <v>852</v>
      </c>
      <c r="U11" s="46">
        <f>[5]Послуги!$I11-'16'!U11</f>
        <v>761</v>
      </c>
      <c r="V11" s="57">
        <f t="shared" si="6"/>
        <v>89.319248826291073</v>
      </c>
      <c r="W11" s="31">
        <v>443</v>
      </c>
      <c r="X11" s="46">
        <f>[5]Послуги!$J11-'16'!X11</f>
        <v>363</v>
      </c>
      <c r="Y11" s="57">
        <f t="shared" si="7"/>
        <v>81.941309255079005</v>
      </c>
      <c r="Z11" s="31">
        <v>361</v>
      </c>
      <c r="AA11" s="46">
        <f>[5]Послуги!$K11-'16'!AA11</f>
        <v>254</v>
      </c>
      <c r="AB11" s="57">
        <f t="shared" si="8"/>
        <v>70.360110803324105</v>
      </c>
      <c r="AC11" s="29"/>
      <c r="AD11" s="32"/>
    </row>
    <row r="12" spans="1:32" s="33" customFormat="1" ht="18" customHeight="1" x14ac:dyDescent="0.25">
      <c r="A12" s="52" t="s">
        <v>31</v>
      </c>
      <c r="B12" s="31">
        <v>840</v>
      </c>
      <c r="C12" s="31">
        <f>[5]Послуги!$B12-'16'!C12</f>
        <v>733</v>
      </c>
      <c r="D12" s="57">
        <f t="shared" si="0"/>
        <v>87.261904761904759</v>
      </c>
      <c r="E12" s="31">
        <v>323</v>
      </c>
      <c r="F12" s="31">
        <f>[5]Послуги!$C12-'16'!F12</f>
        <v>287</v>
      </c>
      <c r="G12" s="57">
        <f t="shared" si="1"/>
        <v>88.854489164086687</v>
      </c>
      <c r="H12" s="31">
        <v>142</v>
      </c>
      <c r="I12" s="31">
        <f>[5]Послуги!$D12-'16'!I12</f>
        <v>62</v>
      </c>
      <c r="J12" s="57">
        <f t="shared" si="2"/>
        <v>43.661971830985912</v>
      </c>
      <c r="K12" s="31">
        <v>29</v>
      </c>
      <c r="L12" s="31">
        <f>[5]Послуги!$F12-'16'!L12</f>
        <v>11</v>
      </c>
      <c r="M12" s="57">
        <f t="shared" si="3"/>
        <v>37.931034482758619</v>
      </c>
      <c r="N12" s="31">
        <v>3</v>
      </c>
      <c r="O12" s="31">
        <f>[5]Послуги!$G12-'16'!O12</f>
        <v>6</v>
      </c>
      <c r="P12" s="57">
        <f t="shared" si="4"/>
        <v>200</v>
      </c>
      <c r="Q12" s="31">
        <v>255</v>
      </c>
      <c r="R12" s="46">
        <f>[5]Послуги!$H12-'16'!R12</f>
        <v>254</v>
      </c>
      <c r="S12" s="57">
        <f t="shared" si="5"/>
        <v>99.607843137254903</v>
      </c>
      <c r="T12" s="31">
        <v>672</v>
      </c>
      <c r="U12" s="46">
        <f>[5]Послуги!$I12-'16'!U12</f>
        <v>619</v>
      </c>
      <c r="V12" s="57">
        <f t="shared" si="6"/>
        <v>92.113095238095227</v>
      </c>
      <c r="W12" s="31">
        <v>200</v>
      </c>
      <c r="X12" s="46">
        <f>[5]Послуги!$J12-'16'!X12</f>
        <v>177</v>
      </c>
      <c r="Y12" s="57">
        <f t="shared" si="7"/>
        <v>88.5</v>
      </c>
      <c r="Z12" s="31">
        <v>176</v>
      </c>
      <c r="AA12" s="46">
        <f>[5]Послуги!$K12-'16'!AA12</f>
        <v>157</v>
      </c>
      <c r="AB12" s="57">
        <f t="shared" si="8"/>
        <v>89.204545454545453</v>
      </c>
      <c r="AC12" s="29"/>
      <c r="AD12" s="32"/>
    </row>
    <row r="13" spans="1:32" s="33" customFormat="1" ht="18" customHeight="1" x14ac:dyDescent="0.25">
      <c r="A13" s="52" t="s">
        <v>32</v>
      </c>
      <c r="B13" s="31">
        <v>996</v>
      </c>
      <c r="C13" s="31">
        <f>[5]Послуги!$B13-'16'!C13</f>
        <v>917</v>
      </c>
      <c r="D13" s="57">
        <f t="shared" si="0"/>
        <v>92.068273092369481</v>
      </c>
      <c r="E13" s="31">
        <v>351</v>
      </c>
      <c r="F13" s="31">
        <f>[5]Послуги!$C13-'16'!F13</f>
        <v>353</v>
      </c>
      <c r="G13" s="57">
        <f t="shared" si="1"/>
        <v>100.56980056980056</v>
      </c>
      <c r="H13" s="31">
        <v>137</v>
      </c>
      <c r="I13" s="31">
        <f>[5]Послуги!$D13-'16'!I13</f>
        <v>82</v>
      </c>
      <c r="J13" s="57">
        <f t="shared" si="2"/>
        <v>59.854014598540154</v>
      </c>
      <c r="K13" s="31">
        <v>9</v>
      </c>
      <c r="L13" s="31">
        <f>[5]Послуги!$F13-'16'!L13</f>
        <v>8</v>
      </c>
      <c r="M13" s="57">
        <f t="shared" si="3"/>
        <v>88.888888888888886</v>
      </c>
      <c r="N13" s="31">
        <v>6</v>
      </c>
      <c r="O13" s="31">
        <f>[5]Послуги!$G13-'16'!O13</f>
        <v>3</v>
      </c>
      <c r="P13" s="57">
        <f t="shared" si="4"/>
        <v>50</v>
      </c>
      <c r="Q13" s="31">
        <v>242</v>
      </c>
      <c r="R13" s="46">
        <f>[5]Послуги!$H13-'16'!R13</f>
        <v>289</v>
      </c>
      <c r="S13" s="57">
        <f t="shared" si="5"/>
        <v>119.42148760330578</v>
      </c>
      <c r="T13" s="31">
        <v>813</v>
      </c>
      <c r="U13" s="46">
        <f>[5]Послуги!$I13-'16'!U13</f>
        <v>772</v>
      </c>
      <c r="V13" s="57">
        <f t="shared" si="6"/>
        <v>94.956949569495691</v>
      </c>
      <c r="W13" s="31">
        <v>254</v>
      </c>
      <c r="X13" s="46">
        <f>[5]Послуги!$J13-'16'!X13</f>
        <v>233</v>
      </c>
      <c r="Y13" s="57">
        <f t="shared" si="7"/>
        <v>91.732283464566933</v>
      </c>
      <c r="Z13" s="31">
        <v>210</v>
      </c>
      <c r="AA13" s="46">
        <f>[5]Послуги!$K13-'16'!AA13</f>
        <v>175</v>
      </c>
      <c r="AB13" s="57">
        <f t="shared" si="8"/>
        <v>83.333333333333343</v>
      </c>
      <c r="AC13" s="29"/>
      <c r="AD13" s="32"/>
    </row>
    <row r="14" spans="1:32" s="33" customFormat="1" ht="18" customHeight="1" x14ac:dyDescent="0.25">
      <c r="A14" s="52" t="s">
        <v>33</v>
      </c>
      <c r="B14" s="31">
        <v>178</v>
      </c>
      <c r="C14" s="31">
        <f>[5]Послуги!$B14-'16'!C14</f>
        <v>237</v>
      </c>
      <c r="D14" s="57">
        <f t="shared" si="0"/>
        <v>133.14606741573033</v>
      </c>
      <c r="E14" s="31">
        <v>100</v>
      </c>
      <c r="F14" s="31">
        <f>[5]Послуги!$C14-'16'!F14</f>
        <v>161</v>
      </c>
      <c r="G14" s="57">
        <f t="shared" si="1"/>
        <v>161</v>
      </c>
      <c r="H14" s="31">
        <v>26</v>
      </c>
      <c r="I14" s="31">
        <f>[5]Послуги!$D14-'16'!I14</f>
        <v>21</v>
      </c>
      <c r="J14" s="57">
        <f t="shared" si="2"/>
        <v>80.769230769230774</v>
      </c>
      <c r="K14" s="31">
        <v>6</v>
      </c>
      <c r="L14" s="31">
        <f>[5]Послуги!$F14-'16'!L14</f>
        <v>5</v>
      </c>
      <c r="M14" s="57">
        <f t="shared" si="3"/>
        <v>83.333333333333343</v>
      </c>
      <c r="N14" s="31">
        <v>16</v>
      </c>
      <c r="O14" s="31">
        <f>[5]Послуги!$G14-'16'!O14</f>
        <v>8</v>
      </c>
      <c r="P14" s="57">
        <f t="shared" si="4"/>
        <v>50</v>
      </c>
      <c r="Q14" s="31">
        <v>72</v>
      </c>
      <c r="R14" s="46">
        <f>[5]Послуги!$H14-'16'!R14</f>
        <v>111</v>
      </c>
      <c r="S14" s="57">
        <f t="shared" si="5"/>
        <v>154.16666666666669</v>
      </c>
      <c r="T14" s="31">
        <v>145</v>
      </c>
      <c r="U14" s="46">
        <f>[5]Послуги!$I14-'16'!U14</f>
        <v>195</v>
      </c>
      <c r="V14" s="57">
        <f t="shared" si="6"/>
        <v>134.48275862068965</v>
      </c>
      <c r="W14" s="31">
        <v>77</v>
      </c>
      <c r="X14" s="46">
        <f>[5]Послуги!$J14-'16'!X14</f>
        <v>121</v>
      </c>
      <c r="Y14" s="57">
        <f t="shared" si="7"/>
        <v>157.14285714285714</v>
      </c>
      <c r="Z14" s="31">
        <v>68</v>
      </c>
      <c r="AA14" s="46">
        <f>[5]Послуги!$K14-'16'!AA14</f>
        <v>104</v>
      </c>
      <c r="AB14" s="57">
        <f t="shared" si="8"/>
        <v>152.94117647058823</v>
      </c>
      <c r="AC14" s="29"/>
      <c r="AD14" s="32"/>
    </row>
    <row r="15" spans="1:32" s="33" customFormat="1" ht="18" customHeight="1" x14ac:dyDescent="0.25">
      <c r="A15" s="52" t="s">
        <v>34</v>
      </c>
      <c r="B15" s="31">
        <v>1190</v>
      </c>
      <c r="C15" s="31">
        <f>[5]Послуги!$B15-'16'!C15</f>
        <v>974</v>
      </c>
      <c r="D15" s="57">
        <f t="shared" si="0"/>
        <v>81.848739495798313</v>
      </c>
      <c r="E15" s="31">
        <v>519</v>
      </c>
      <c r="F15" s="31">
        <f>[5]Послуги!$C15-'16'!F15</f>
        <v>327</v>
      </c>
      <c r="G15" s="57">
        <f t="shared" si="1"/>
        <v>63.005780346820806</v>
      </c>
      <c r="H15" s="31">
        <v>114</v>
      </c>
      <c r="I15" s="31">
        <f>[5]Послуги!$D15-'16'!I15</f>
        <v>86</v>
      </c>
      <c r="J15" s="57">
        <f t="shared" si="2"/>
        <v>75.438596491228068</v>
      </c>
      <c r="K15" s="31">
        <v>15</v>
      </c>
      <c r="L15" s="31">
        <f>[5]Послуги!$F15-'16'!L15</f>
        <v>15</v>
      </c>
      <c r="M15" s="57">
        <f t="shared" si="3"/>
        <v>100</v>
      </c>
      <c r="N15" s="31">
        <v>14</v>
      </c>
      <c r="O15" s="31">
        <f>[5]Послуги!$G15-'16'!O15</f>
        <v>15</v>
      </c>
      <c r="P15" s="57">
        <f t="shared" si="4"/>
        <v>107.14285714285714</v>
      </c>
      <c r="Q15" s="31">
        <v>417</v>
      </c>
      <c r="R15" s="46">
        <f>[5]Послуги!$H15-'16'!R15</f>
        <v>283</v>
      </c>
      <c r="S15" s="57">
        <f t="shared" si="5"/>
        <v>67.865707434052752</v>
      </c>
      <c r="T15" s="31">
        <v>1039</v>
      </c>
      <c r="U15" s="46">
        <f>[5]Послуги!$I15-'16'!U15</f>
        <v>806</v>
      </c>
      <c r="V15" s="57">
        <f t="shared" si="6"/>
        <v>77.574590952839273</v>
      </c>
      <c r="W15" s="31">
        <v>390</v>
      </c>
      <c r="X15" s="46">
        <f>[5]Послуги!$J15-'16'!X15</f>
        <v>165</v>
      </c>
      <c r="Y15" s="57">
        <f t="shared" si="7"/>
        <v>42.307692307692307</v>
      </c>
      <c r="Z15" s="31">
        <v>321</v>
      </c>
      <c r="AA15" s="46">
        <f>[5]Послуги!$K15-'16'!AA15</f>
        <v>143</v>
      </c>
      <c r="AB15" s="57">
        <f t="shared" si="8"/>
        <v>44.548286604361373</v>
      </c>
      <c r="AC15" s="29"/>
      <c r="AD15" s="32"/>
    </row>
    <row r="16" spans="1:32" s="33" customFormat="1" ht="18" customHeight="1" x14ac:dyDescent="0.25">
      <c r="A16" s="52" t="s">
        <v>35</v>
      </c>
      <c r="B16" s="31">
        <v>699</v>
      </c>
      <c r="C16" s="31">
        <f>[5]Послуги!$B16-'16'!C16</f>
        <v>662</v>
      </c>
      <c r="D16" s="57">
        <f t="shared" si="0"/>
        <v>94.706723891273242</v>
      </c>
      <c r="E16" s="31">
        <v>260</v>
      </c>
      <c r="F16" s="31">
        <f>[5]Послуги!$C16-'16'!F16</f>
        <v>229</v>
      </c>
      <c r="G16" s="57">
        <f t="shared" si="1"/>
        <v>88.07692307692308</v>
      </c>
      <c r="H16" s="31">
        <v>78</v>
      </c>
      <c r="I16" s="31">
        <f>[5]Послуги!$D16-'16'!I16</f>
        <v>57</v>
      </c>
      <c r="J16" s="57">
        <f t="shared" si="2"/>
        <v>73.076923076923066</v>
      </c>
      <c r="K16" s="31">
        <v>12</v>
      </c>
      <c r="L16" s="31">
        <f>[5]Послуги!$F16-'16'!L16</f>
        <v>15</v>
      </c>
      <c r="M16" s="57">
        <f t="shared" si="3"/>
        <v>125</v>
      </c>
      <c r="N16" s="31">
        <v>17</v>
      </c>
      <c r="O16" s="31">
        <f>[5]Послуги!$G16-'16'!O16</f>
        <v>2</v>
      </c>
      <c r="P16" s="57">
        <f t="shared" si="4"/>
        <v>11.76470588235294</v>
      </c>
      <c r="Q16" s="31">
        <v>212</v>
      </c>
      <c r="R16" s="46">
        <f>[5]Послуги!$H16-'16'!R16</f>
        <v>224</v>
      </c>
      <c r="S16" s="57">
        <f t="shared" si="5"/>
        <v>105.66037735849056</v>
      </c>
      <c r="T16" s="31">
        <v>607</v>
      </c>
      <c r="U16" s="46">
        <f>[5]Послуги!$I16-'16'!U16</f>
        <v>556</v>
      </c>
      <c r="V16" s="57">
        <f t="shared" si="6"/>
        <v>91.598023064250413</v>
      </c>
      <c r="W16" s="31">
        <v>169</v>
      </c>
      <c r="X16" s="46">
        <f>[5]Послуги!$J16-'16'!X16</f>
        <v>123</v>
      </c>
      <c r="Y16" s="57">
        <f t="shared" si="7"/>
        <v>72.781065088757401</v>
      </c>
      <c r="Z16" s="31">
        <v>160</v>
      </c>
      <c r="AA16" s="46">
        <f>[5]Послуги!$K16-'16'!AA16</f>
        <v>114</v>
      </c>
      <c r="AB16" s="57">
        <f t="shared" si="8"/>
        <v>71.25</v>
      </c>
      <c r="AC16" s="29"/>
      <c r="AD16" s="32"/>
    </row>
    <row r="17" spans="1:30" s="33" customFormat="1" ht="18" customHeight="1" x14ac:dyDescent="0.25">
      <c r="A17" s="52" t="s">
        <v>36</v>
      </c>
      <c r="B17" s="31">
        <v>688</v>
      </c>
      <c r="C17" s="31">
        <f>[5]Послуги!$B17-'16'!C17</f>
        <v>824</v>
      </c>
      <c r="D17" s="57">
        <f t="shared" si="0"/>
        <v>119.76744186046511</v>
      </c>
      <c r="E17" s="31">
        <v>368</v>
      </c>
      <c r="F17" s="31">
        <f>[5]Послуги!$C17-'16'!F17</f>
        <v>494</v>
      </c>
      <c r="G17" s="57">
        <f t="shared" si="1"/>
        <v>134.23913043478262</v>
      </c>
      <c r="H17" s="31">
        <v>109</v>
      </c>
      <c r="I17" s="31">
        <f>[5]Послуги!$D17-'16'!I17</f>
        <v>116</v>
      </c>
      <c r="J17" s="57">
        <f t="shared" si="2"/>
        <v>106.42201834862387</v>
      </c>
      <c r="K17" s="31">
        <v>8</v>
      </c>
      <c r="L17" s="31">
        <f>[5]Послуги!$F17-'16'!L17</f>
        <v>10</v>
      </c>
      <c r="M17" s="57">
        <f t="shared" si="3"/>
        <v>125</v>
      </c>
      <c r="N17" s="31">
        <v>3</v>
      </c>
      <c r="O17" s="31">
        <f>[5]Послуги!$G17-'16'!O17</f>
        <v>8</v>
      </c>
      <c r="P17" s="57">
        <f t="shared" si="4"/>
        <v>266.66666666666663</v>
      </c>
      <c r="Q17" s="31">
        <v>264</v>
      </c>
      <c r="R17" s="46">
        <f>[5]Послуги!$H17-'16'!R17</f>
        <v>374</v>
      </c>
      <c r="S17" s="57">
        <f t="shared" si="5"/>
        <v>141.66666666666669</v>
      </c>
      <c r="T17" s="31">
        <v>543</v>
      </c>
      <c r="U17" s="46">
        <f>[5]Послуги!$I17-'16'!U17</f>
        <v>576</v>
      </c>
      <c r="V17" s="57">
        <f t="shared" si="6"/>
        <v>106.07734806629834</v>
      </c>
      <c r="W17" s="31">
        <v>269</v>
      </c>
      <c r="X17" s="46">
        <f>[5]Послуги!$J17-'16'!X17</f>
        <v>308</v>
      </c>
      <c r="Y17" s="57">
        <f t="shared" si="7"/>
        <v>114.49814126394051</v>
      </c>
      <c r="Z17" s="31">
        <v>241</v>
      </c>
      <c r="AA17" s="46">
        <f>[5]Послуги!$K17-'16'!AA17</f>
        <v>274</v>
      </c>
      <c r="AB17" s="57">
        <f t="shared" si="8"/>
        <v>113.69294605809128</v>
      </c>
      <c r="AC17" s="29"/>
      <c r="AD17" s="32"/>
    </row>
    <row r="18" spans="1:30" s="33" customFormat="1" ht="18" customHeight="1" x14ac:dyDescent="0.25">
      <c r="A18" s="52" t="s">
        <v>37</v>
      </c>
      <c r="B18" s="31">
        <v>1024</v>
      </c>
      <c r="C18" s="31">
        <f>[5]Послуги!$B18-'16'!C18</f>
        <v>980</v>
      </c>
      <c r="D18" s="57">
        <f t="shared" si="0"/>
        <v>95.703125</v>
      </c>
      <c r="E18" s="31">
        <v>381</v>
      </c>
      <c r="F18" s="31">
        <f>[5]Послуги!$C18-'16'!F18</f>
        <v>377</v>
      </c>
      <c r="G18" s="57">
        <f t="shared" si="1"/>
        <v>98.950131233595798</v>
      </c>
      <c r="H18" s="31">
        <v>95</v>
      </c>
      <c r="I18" s="31">
        <f>[5]Послуги!$D18-'16'!I18</f>
        <v>97</v>
      </c>
      <c r="J18" s="57">
        <f t="shared" si="2"/>
        <v>102.10526315789474</v>
      </c>
      <c r="K18" s="31">
        <v>6</v>
      </c>
      <c r="L18" s="31">
        <f>[5]Послуги!$F18-'16'!L18</f>
        <v>5</v>
      </c>
      <c r="M18" s="57">
        <f t="shared" si="3"/>
        <v>83.333333333333343</v>
      </c>
      <c r="N18" s="31">
        <v>5</v>
      </c>
      <c r="O18" s="31">
        <f>[5]Послуги!$G18-'16'!O18</f>
        <v>4</v>
      </c>
      <c r="P18" s="57">
        <f t="shared" si="4"/>
        <v>80</v>
      </c>
      <c r="Q18" s="31">
        <v>266</v>
      </c>
      <c r="R18" s="46">
        <f>[5]Послуги!$H18-'16'!R18</f>
        <v>304</v>
      </c>
      <c r="S18" s="57">
        <f t="shared" si="5"/>
        <v>114.28571428571428</v>
      </c>
      <c r="T18" s="31">
        <v>892</v>
      </c>
      <c r="U18" s="46">
        <f>[5]Послуги!$I18-'16'!U18</f>
        <v>821</v>
      </c>
      <c r="V18" s="57">
        <f t="shared" si="6"/>
        <v>92.040358744394624</v>
      </c>
      <c r="W18" s="31">
        <v>283</v>
      </c>
      <c r="X18" s="46">
        <f>[5]Послуги!$J18-'16'!X18</f>
        <v>227</v>
      </c>
      <c r="Y18" s="57">
        <f t="shared" si="7"/>
        <v>80.21201413427562</v>
      </c>
      <c r="Z18" s="31">
        <v>234</v>
      </c>
      <c r="AA18" s="46">
        <f>[5]Послуги!$K18-'16'!AA18</f>
        <v>178</v>
      </c>
      <c r="AB18" s="57">
        <f t="shared" si="8"/>
        <v>76.068376068376068</v>
      </c>
      <c r="AC18" s="29"/>
      <c r="AD18" s="32"/>
    </row>
    <row r="19" spans="1:30" s="33" customFormat="1" ht="18" customHeight="1" x14ac:dyDescent="0.25">
      <c r="A19" s="52" t="s">
        <v>38</v>
      </c>
      <c r="B19" s="31">
        <v>1720</v>
      </c>
      <c r="C19" s="31">
        <f>[5]Послуги!$B19-'16'!C19</f>
        <v>1797</v>
      </c>
      <c r="D19" s="57">
        <f t="shared" si="0"/>
        <v>104.47674418604652</v>
      </c>
      <c r="E19" s="31">
        <v>509</v>
      </c>
      <c r="F19" s="31">
        <f>[5]Послуги!$C19-'16'!F19</f>
        <v>615</v>
      </c>
      <c r="G19" s="57">
        <f t="shared" si="1"/>
        <v>120.82514734774065</v>
      </c>
      <c r="H19" s="31">
        <v>167</v>
      </c>
      <c r="I19" s="31">
        <f>[5]Послуги!$D19-'16'!I19</f>
        <v>196</v>
      </c>
      <c r="J19" s="57">
        <f t="shared" si="2"/>
        <v>117.36526946107784</v>
      </c>
      <c r="K19" s="31">
        <v>22</v>
      </c>
      <c r="L19" s="31">
        <f>[5]Послуги!$F19-'16'!L19</f>
        <v>23</v>
      </c>
      <c r="M19" s="57">
        <f t="shared" si="3"/>
        <v>104.54545454545455</v>
      </c>
      <c r="N19" s="31">
        <v>3</v>
      </c>
      <c r="O19" s="31">
        <f>[5]Послуги!$G19-'16'!O19</f>
        <v>23</v>
      </c>
      <c r="P19" s="57">
        <f t="shared" si="4"/>
        <v>766.66666666666674</v>
      </c>
      <c r="Q19" s="31">
        <v>353</v>
      </c>
      <c r="R19" s="46">
        <f>[5]Послуги!$H19-'16'!R19</f>
        <v>568</v>
      </c>
      <c r="S19" s="57">
        <f t="shared" si="5"/>
        <v>160.90651558073654</v>
      </c>
      <c r="T19" s="31">
        <v>1483</v>
      </c>
      <c r="U19" s="46">
        <f>[5]Послуги!$I19-'16'!U19</f>
        <v>1345</v>
      </c>
      <c r="V19" s="57">
        <f t="shared" si="6"/>
        <v>90.694538098449087</v>
      </c>
      <c r="W19" s="31">
        <v>361</v>
      </c>
      <c r="X19" s="46">
        <f>[5]Послуги!$J19-'16'!X19</f>
        <v>335</v>
      </c>
      <c r="Y19" s="57">
        <f t="shared" si="7"/>
        <v>92.797783933518005</v>
      </c>
      <c r="Z19" s="31">
        <v>318</v>
      </c>
      <c r="AA19" s="46">
        <f>[5]Послуги!$K19-'16'!AA19</f>
        <v>305</v>
      </c>
      <c r="AB19" s="57">
        <f t="shared" si="8"/>
        <v>95.911949685534594</v>
      </c>
      <c r="AC19" s="29"/>
      <c r="AD19" s="32"/>
    </row>
    <row r="20" spans="1:30" s="33" customFormat="1" ht="18" customHeight="1" x14ac:dyDescent="0.25">
      <c r="A20" s="52" t="s">
        <v>39</v>
      </c>
      <c r="B20" s="31">
        <v>541</v>
      </c>
      <c r="C20" s="31">
        <f>[5]Послуги!$B20-'16'!C20</f>
        <v>55</v>
      </c>
      <c r="D20" s="57">
        <f t="shared" si="0"/>
        <v>10.166358595194085</v>
      </c>
      <c r="E20" s="31">
        <v>287</v>
      </c>
      <c r="F20" s="31">
        <f>[5]Послуги!$C20-'16'!F20</f>
        <v>13</v>
      </c>
      <c r="G20" s="57">
        <f t="shared" si="1"/>
        <v>4.529616724738676</v>
      </c>
      <c r="H20" s="31">
        <v>106</v>
      </c>
      <c r="I20" s="31">
        <f>[5]Послуги!$D20-'16'!I20</f>
        <v>13</v>
      </c>
      <c r="J20" s="57">
        <f t="shared" si="2"/>
        <v>12.264150943396226</v>
      </c>
      <c r="K20" s="31">
        <v>18</v>
      </c>
      <c r="L20" s="31">
        <f>[5]Послуги!$F20-'16'!L20</f>
        <v>0</v>
      </c>
      <c r="M20" s="57">
        <f t="shared" si="3"/>
        <v>0</v>
      </c>
      <c r="N20" s="31">
        <v>52</v>
      </c>
      <c r="O20" s="31">
        <f>[5]Послуги!$G20-'16'!O20</f>
        <v>2</v>
      </c>
      <c r="P20" s="57">
        <f t="shared" si="4"/>
        <v>3.8461538461538463</v>
      </c>
      <c r="Q20" s="31">
        <v>196</v>
      </c>
      <c r="R20" s="46">
        <f>[5]Послуги!$H20-'16'!R20</f>
        <v>11</v>
      </c>
      <c r="S20" s="57">
        <f t="shared" si="5"/>
        <v>5.6122448979591839</v>
      </c>
      <c r="T20" s="31">
        <v>418</v>
      </c>
      <c r="U20" s="46">
        <f>[5]Послуги!$I20-'16'!U20</f>
        <v>51</v>
      </c>
      <c r="V20" s="57">
        <f t="shared" si="6"/>
        <v>12.200956937799043</v>
      </c>
      <c r="W20" s="31">
        <v>191</v>
      </c>
      <c r="X20" s="46">
        <f>[5]Послуги!$J20-'16'!X20</f>
        <v>9</v>
      </c>
      <c r="Y20" s="57">
        <f t="shared" si="7"/>
        <v>4.7120418848167542</v>
      </c>
      <c r="Z20" s="31">
        <v>153</v>
      </c>
      <c r="AA20" s="46">
        <f>[5]Послуги!$K20-'16'!AA20</f>
        <v>9</v>
      </c>
      <c r="AB20" s="57">
        <f t="shared" si="8"/>
        <v>5.8823529411764701</v>
      </c>
      <c r="AC20" s="29"/>
      <c r="AD20" s="32"/>
    </row>
    <row r="21" spans="1:30" s="33" customFormat="1" ht="18" customHeight="1" x14ac:dyDescent="0.25">
      <c r="A21" s="52" t="s">
        <v>40</v>
      </c>
      <c r="B21" s="31">
        <v>747</v>
      </c>
      <c r="C21" s="31">
        <f>[5]Послуги!$B21-'16'!C21</f>
        <v>626</v>
      </c>
      <c r="D21" s="57">
        <f t="shared" si="0"/>
        <v>83.801874163319951</v>
      </c>
      <c r="E21" s="31">
        <v>365</v>
      </c>
      <c r="F21" s="31">
        <f>[5]Послуги!$C21-'16'!F21</f>
        <v>333</v>
      </c>
      <c r="G21" s="57">
        <f t="shared" si="1"/>
        <v>91.232876712328775</v>
      </c>
      <c r="H21" s="31">
        <v>185</v>
      </c>
      <c r="I21" s="31">
        <f>[5]Послуги!$D21-'16'!I21</f>
        <v>116</v>
      </c>
      <c r="J21" s="57">
        <f t="shared" si="2"/>
        <v>62.702702702702709</v>
      </c>
      <c r="K21" s="31">
        <v>3</v>
      </c>
      <c r="L21" s="31">
        <f>[5]Послуги!$F21-'16'!L21</f>
        <v>1</v>
      </c>
      <c r="M21" s="57">
        <f t="shared" si="3"/>
        <v>33.333333333333329</v>
      </c>
      <c r="N21" s="31">
        <v>45</v>
      </c>
      <c r="O21" s="31">
        <f>[5]Послуги!$G21-'16'!O21</f>
        <v>7</v>
      </c>
      <c r="P21" s="57">
        <f t="shared" si="4"/>
        <v>15.555555555555555</v>
      </c>
      <c r="Q21" s="31">
        <v>203</v>
      </c>
      <c r="R21" s="46">
        <f>[5]Послуги!$H21-'16'!R21</f>
        <v>237</v>
      </c>
      <c r="S21" s="57">
        <f t="shared" si="5"/>
        <v>116.74876847290641</v>
      </c>
      <c r="T21" s="31">
        <v>495</v>
      </c>
      <c r="U21" s="46">
        <f>[5]Послуги!$I21-'16'!U21</f>
        <v>423</v>
      </c>
      <c r="V21" s="57">
        <f t="shared" si="6"/>
        <v>85.454545454545453</v>
      </c>
      <c r="W21" s="31">
        <v>246</v>
      </c>
      <c r="X21" s="46">
        <f>[5]Послуги!$J21-'16'!X21</f>
        <v>157</v>
      </c>
      <c r="Y21" s="57">
        <f t="shared" si="7"/>
        <v>63.821138211382113</v>
      </c>
      <c r="Z21" s="31">
        <v>184</v>
      </c>
      <c r="AA21" s="46">
        <f>[5]Послуги!$K21-'16'!AA21</f>
        <v>144</v>
      </c>
      <c r="AB21" s="57">
        <f t="shared" si="8"/>
        <v>78.260869565217391</v>
      </c>
      <c r="AC21" s="29"/>
      <c r="AD21" s="32"/>
    </row>
    <row r="22" spans="1:30" s="33" customFormat="1" ht="18" customHeight="1" x14ac:dyDescent="0.25">
      <c r="A22" s="52" t="s">
        <v>41</v>
      </c>
      <c r="B22" s="31">
        <v>395</v>
      </c>
      <c r="C22" s="31">
        <f>[5]Послуги!$B22-'16'!C22</f>
        <v>345</v>
      </c>
      <c r="D22" s="57">
        <f t="shared" si="0"/>
        <v>87.341772151898738</v>
      </c>
      <c r="E22" s="31">
        <v>329</v>
      </c>
      <c r="F22" s="31">
        <f>[5]Послуги!$C22-'16'!F22</f>
        <v>318</v>
      </c>
      <c r="G22" s="57">
        <f t="shared" si="1"/>
        <v>96.656534954407292</v>
      </c>
      <c r="H22" s="31">
        <v>88</v>
      </c>
      <c r="I22" s="31">
        <f>[5]Послуги!$D22-'16'!I22</f>
        <v>78</v>
      </c>
      <c r="J22" s="57">
        <f t="shared" si="2"/>
        <v>88.63636363636364</v>
      </c>
      <c r="K22" s="31">
        <v>13</v>
      </c>
      <c r="L22" s="31">
        <f>[5]Послуги!$F22-'16'!L22</f>
        <v>9</v>
      </c>
      <c r="M22" s="57">
        <f t="shared" si="3"/>
        <v>69.230769230769226</v>
      </c>
      <c r="N22" s="31">
        <v>14</v>
      </c>
      <c r="O22" s="31">
        <f>[5]Послуги!$G22-'16'!O22</f>
        <v>1</v>
      </c>
      <c r="P22" s="57">
        <f t="shared" si="4"/>
        <v>7.1428571428571423</v>
      </c>
      <c r="Q22" s="31">
        <v>231</v>
      </c>
      <c r="R22" s="46">
        <f>[5]Послуги!$H22-'16'!R22</f>
        <v>316</v>
      </c>
      <c r="S22" s="57">
        <f t="shared" si="5"/>
        <v>136.7965367965368</v>
      </c>
      <c r="T22" s="31">
        <v>244</v>
      </c>
      <c r="U22" s="46">
        <f>[5]Послуги!$I22-'16'!U22</f>
        <v>205</v>
      </c>
      <c r="V22" s="57">
        <f t="shared" si="6"/>
        <v>84.016393442622956</v>
      </c>
      <c r="W22" s="31">
        <v>233</v>
      </c>
      <c r="X22" s="46">
        <f>[5]Послуги!$J22-'16'!X22</f>
        <v>186</v>
      </c>
      <c r="Y22" s="57">
        <f t="shared" si="7"/>
        <v>79.82832618025752</v>
      </c>
      <c r="Z22" s="31">
        <v>188</v>
      </c>
      <c r="AA22" s="46">
        <f>[5]Послуги!$K22-'16'!AA22</f>
        <v>160</v>
      </c>
      <c r="AB22" s="57">
        <f t="shared" si="8"/>
        <v>85.106382978723403</v>
      </c>
      <c r="AC22" s="29"/>
      <c r="AD22" s="32"/>
    </row>
    <row r="23" spans="1:30" s="33" customFormat="1" ht="18" customHeight="1" x14ac:dyDescent="0.25">
      <c r="A23" s="52" t="s">
        <v>42</v>
      </c>
      <c r="B23" s="31">
        <v>538</v>
      </c>
      <c r="C23" s="31">
        <f>[5]Послуги!$B23-'16'!C23</f>
        <v>583</v>
      </c>
      <c r="D23" s="57">
        <f t="shared" si="0"/>
        <v>108.36431226765799</v>
      </c>
      <c r="E23" s="31">
        <v>281</v>
      </c>
      <c r="F23" s="31">
        <f>[5]Послуги!$C23-'16'!F23</f>
        <v>348</v>
      </c>
      <c r="G23" s="57">
        <f t="shared" si="1"/>
        <v>123.84341637010677</v>
      </c>
      <c r="H23" s="31">
        <v>47</v>
      </c>
      <c r="I23" s="31">
        <f>[5]Послуги!$D23-'16'!I23</f>
        <v>46</v>
      </c>
      <c r="J23" s="57">
        <f t="shared" si="2"/>
        <v>97.872340425531917</v>
      </c>
      <c r="K23" s="31">
        <v>5</v>
      </c>
      <c r="L23" s="31">
        <f>[5]Послуги!$F23-'16'!L23</f>
        <v>2</v>
      </c>
      <c r="M23" s="57">
        <f t="shared" si="3"/>
        <v>40</v>
      </c>
      <c r="N23" s="31">
        <v>3</v>
      </c>
      <c r="O23" s="31">
        <f>[5]Послуги!$G23-'16'!O23</f>
        <v>7</v>
      </c>
      <c r="P23" s="57">
        <f t="shared" si="4"/>
        <v>233.33333333333334</v>
      </c>
      <c r="Q23" s="31">
        <v>199</v>
      </c>
      <c r="R23" s="46">
        <f>[5]Послуги!$H23-'16'!R23</f>
        <v>242</v>
      </c>
      <c r="S23" s="57">
        <f t="shared" si="5"/>
        <v>121.60804020100502</v>
      </c>
      <c r="T23" s="31">
        <v>460</v>
      </c>
      <c r="U23" s="46">
        <f>[5]Послуги!$I23-'16'!U23</f>
        <v>477</v>
      </c>
      <c r="V23" s="57">
        <f t="shared" si="6"/>
        <v>103.69565217391303</v>
      </c>
      <c r="W23" s="31">
        <v>211</v>
      </c>
      <c r="X23" s="46">
        <f>[5]Послуги!$J23-'16'!X23</f>
        <v>242</v>
      </c>
      <c r="Y23" s="57">
        <f t="shared" si="7"/>
        <v>114.69194312796209</v>
      </c>
      <c r="Z23" s="31">
        <v>160</v>
      </c>
      <c r="AA23" s="46">
        <f>[5]Послуги!$K23-'16'!AA23</f>
        <v>184</v>
      </c>
      <c r="AB23" s="57">
        <f t="shared" si="8"/>
        <v>114.99999999999999</v>
      </c>
      <c r="AC23" s="29"/>
      <c r="AD23" s="32"/>
    </row>
    <row r="24" spans="1:30" s="33" customFormat="1" ht="18" customHeight="1" x14ac:dyDescent="0.25">
      <c r="A24" s="52" t="s">
        <v>43</v>
      </c>
      <c r="B24" s="31">
        <v>501</v>
      </c>
      <c r="C24" s="31">
        <f>[5]Послуги!$B24-'16'!C24</f>
        <v>490</v>
      </c>
      <c r="D24" s="57">
        <f t="shared" si="0"/>
        <v>97.80439121756487</v>
      </c>
      <c r="E24" s="31">
        <v>223</v>
      </c>
      <c r="F24" s="31">
        <f>[5]Послуги!$C24-'16'!F24</f>
        <v>250</v>
      </c>
      <c r="G24" s="57">
        <f t="shared" si="1"/>
        <v>112.10762331838563</v>
      </c>
      <c r="H24" s="31">
        <v>38</v>
      </c>
      <c r="I24" s="31">
        <f>[5]Послуги!$D24-'16'!I24</f>
        <v>37</v>
      </c>
      <c r="J24" s="57">
        <f t="shared" si="2"/>
        <v>97.368421052631575</v>
      </c>
      <c r="K24" s="31">
        <v>4</v>
      </c>
      <c r="L24" s="31">
        <f>[5]Послуги!$F24-'16'!L24</f>
        <v>0</v>
      </c>
      <c r="M24" s="57">
        <f t="shared" si="3"/>
        <v>0</v>
      </c>
      <c r="N24" s="31">
        <v>12</v>
      </c>
      <c r="O24" s="31">
        <f>[5]Послуги!$G24-'16'!O24</f>
        <v>6</v>
      </c>
      <c r="P24" s="57">
        <f t="shared" si="4"/>
        <v>50</v>
      </c>
      <c r="Q24" s="31">
        <v>174</v>
      </c>
      <c r="R24" s="46">
        <f>[5]Послуги!$H24-'16'!R24</f>
        <v>174</v>
      </c>
      <c r="S24" s="57">
        <f t="shared" si="5"/>
        <v>100</v>
      </c>
      <c r="T24" s="31">
        <v>426</v>
      </c>
      <c r="U24" s="46">
        <f>[5]Послуги!$I24-'16'!U24</f>
        <v>417</v>
      </c>
      <c r="V24" s="57">
        <f t="shared" si="6"/>
        <v>97.887323943661968</v>
      </c>
      <c r="W24" s="31">
        <v>170</v>
      </c>
      <c r="X24" s="46">
        <f>[5]Послуги!$J24-'16'!X24</f>
        <v>187</v>
      </c>
      <c r="Y24" s="57">
        <f t="shared" si="7"/>
        <v>110.00000000000001</v>
      </c>
      <c r="Z24" s="31">
        <v>147</v>
      </c>
      <c r="AA24" s="46">
        <f>[5]Послуги!$K24-'16'!AA24</f>
        <v>166</v>
      </c>
      <c r="AB24" s="57">
        <f t="shared" si="8"/>
        <v>112.9251700680272</v>
      </c>
      <c r="AC24" s="29"/>
      <c r="AD24" s="32"/>
    </row>
    <row r="25" spans="1:30" s="33" customFormat="1" ht="18" customHeight="1" x14ac:dyDescent="0.25">
      <c r="A25" s="53" t="s">
        <v>44</v>
      </c>
      <c r="B25" s="31">
        <v>675</v>
      </c>
      <c r="C25" s="31">
        <f>[5]Послуги!$B25-'16'!C25</f>
        <v>672</v>
      </c>
      <c r="D25" s="57">
        <f t="shared" si="0"/>
        <v>99.555555555555557</v>
      </c>
      <c r="E25" s="31">
        <v>374</v>
      </c>
      <c r="F25" s="31">
        <f>[5]Послуги!$C25-'16'!F25</f>
        <v>346</v>
      </c>
      <c r="G25" s="57">
        <f t="shared" si="1"/>
        <v>92.513368983957221</v>
      </c>
      <c r="H25" s="31">
        <v>75</v>
      </c>
      <c r="I25" s="31">
        <f>[5]Послуги!$D25-'16'!I25</f>
        <v>82</v>
      </c>
      <c r="J25" s="57">
        <f t="shared" si="2"/>
        <v>109.33333333333333</v>
      </c>
      <c r="K25" s="31">
        <v>4</v>
      </c>
      <c r="L25" s="31">
        <f>[5]Послуги!$F25-'16'!L25</f>
        <v>3</v>
      </c>
      <c r="M25" s="57">
        <f t="shared" si="3"/>
        <v>75</v>
      </c>
      <c r="N25" s="31">
        <v>17</v>
      </c>
      <c r="O25" s="31">
        <f>[5]Послуги!$G25-'16'!O25</f>
        <v>22</v>
      </c>
      <c r="P25" s="57">
        <f t="shared" si="4"/>
        <v>129.41176470588235</v>
      </c>
      <c r="Q25" s="31">
        <v>231</v>
      </c>
      <c r="R25" s="46">
        <f>[5]Послуги!$H25-'16'!R25</f>
        <v>306</v>
      </c>
      <c r="S25" s="57">
        <f t="shared" si="5"/>
        <v>132.46753246753246</v>
      </c>
      <c r="T25" s="31">
        <v>555</v>
      </c>
      <c r="U25" s="46">
        <f>[5]Послуги!$I25-'16'!U25</f>
        <v>503</v>
      </c>
      <c r="V25" s="57">
        <f t="shared" si="6"/>
        <v>90.63063063063062</v>
      </c>
      <c r="W25" s="31">
        <v>291</v>
      </c>
      <c r="X25" s="46">
        <f>[5]Послуги!$J25-'16'!X25</f>
        <v>192</v>
      </c>
      <c r="Y25" s="57">
        <f t="shared" si="7"/>
        <v>65.979381443298962</v>
      </c>
      <c r="Z25" s="31">
        <v>252</v>
      </c>
      <c r="AA25" s="46">
        <f>[5]Послуги!$K25-'16'!AA25</f>
        <v>166</v>
      </c>
      <c r="AB25" s="57">
        <f t="shared" si="8"/>
        <v>65.873015873015873</v>
      </c>
      <c r="AC25" s="29"/>
      <c r="AD25" s="32"/>
    </row>
    <row r="26" spans="1:30" s="33" customFormat="1" ht="18" customHeight="1" x14ac:dyDescent="0.25">
      <c r="A26" s="52" t="s">
        <v>45</v>
      </c>
      <c r="B26" s="31">
        <v>18521</v>
      </c>
      <c r="C26" s="31">
        <f>[5]Послуги!$B26-'16'!C26</f>
        <v>17738</v>
      </c>
      <c r="D26" s="57">
        <f t="shared" si="0"/>
        <v>95.772366502888616</v>
      </c>
      <c r="E26" s="31">
        <v>4501</v>
      </c>
      <c r="F26" s="31">
        <f>[5]Послуги!$C26-'16'!F26</f>
        <v>5026</v>
      </c>
      <c r="G26" s="57">
        <f t="shared" si="1"/>
        <v>111.66407465007777</v>
      </c>
      <c r="H26" s="31">
        <v>1337</v>
      </c>
      <c r="I26" s="31">
        <f>[5]Послуги!$D26-'16'!I26</f>
        <v>832</v>
      </c>
      <c r="J26" s="57">
        <f t="shared" si="2"/>
        <v>62.228870605833954</v>
      </c>
      <c r="K26" s="31">
        <v>75</v>
      </c>
      <c r="L26" s="31">
        <f>[5]Послуги!$F26-'16'!L26</f>
        <v>46</v>
      </c>
      <c r="M26" s="57">
        <f t="shared" si="3"/>
        <v>61.333333333333329</v>
      </c>
      <c r="N26" s="31">
        <v>217</v>
      </c>
      <c r="O26" s="31">
        <f>[5]Послуги!$G26-'16'!O26</f>
        <v>91</v>
      </c>
      <c r="P26" s="57">
        <f t="shared" si="4"/>
        <v>41.935483870967744</v>
      </c>
      <c r="Q26" s="31">
        <v>2191</v>
      </c>
      <c r="R26" s="46">
        <f>[5]Послуги!$H26-'16'!R26</f>
        <v>3135</v>
      </c>
      <c r="S26" s="57">
        <f t="shared" si="5"/>
        <v>143.08534915563669</v>
      </c>
      <c r="T26" s="31">
        <v>17309</v>
      </c>
      <c r="U26" s="46">
        <f>[5]Послуги!$I26-'16'!U26</f>
        <v>12880</v>
      </c>
      <c r="V26" s="57">
        <f t="shared" si="6"/>
        <v>74.412155526026922</v>
      </c>
      <c r="W26" s="31">
        <v>3633</v>
      </c>
      <c r="X26" s="46">
        <f>[5]Послуги!$J26-'16'!X26</f>
        <v>3037</v>
      </c>
      <c r="Y26" s="57">
        <f t="shared" si="7"/>
        <v>83.594825213322324</v>
      </c>
      <c r="Z26" s="31">
        <v>2882</v>
      </c>
      <c r="AA26" s="46">
        <f>[5]Послуги!$K26-'16'!AA26</f>
        <v>2353</v>
      </c>
      <c r="AB26" s="57">
        <f t="shared" si="8"/>
        <v>81.644691186675928</v>
      </c>
      <c r="AC26" s="29"/>
      <c r="AD26" s="32"/>
    </row>
    <row r="27" spans="1:30" s="33" customFormat="1" ht="18" customHeight="1" x14ac:dyDescent="0.25">
      <c r="A27" s="52" t="s">
        <v>46</v>
      </c>
      <c r="B27" s="31">
        <v>6342</v>
      </c>
      <c r="C27" s="31">
        <f>[5]Послуги!$B27-'16'!C27</f>
        <v>6090</v>
      </c>
      <c r="D27" s="57">
        <f t="shared" si="0"/>
        <v>96.026490066225165</v>
      </c>
      <c r="E27" s="31">
        <v>1313</v>
      </c>
      <c r="F27" s="31">
        <f>[5]Послуги!$C27-'16'!F27</f>
        <v>1300</v>
      </c>
      <c r="G27" s="57">
        <f t="shared" si="1"/>
        <v>99.009900990099013</v>
      </c>
      <c r="H27" s="31">
        <v>471</v>
      </c>
      <c r="I27" s="31">
        <f>[5]Послуги!$D27-'16'!I27</f>
        <v>297</v>
      </c>
      <c r="J27" s="57">
        <f t="shared" si="2"/>
        <v>63.057324840764331</v>
      </c>
      <c r="K27" s="31">
        <v>81</v>
      </c>
      <c r="L27" s="31">
        <f>[5]Послуги!$F27-'16'!L27</f>
        <v>74</v>
      </c>
      <c r="M27" s="57">
        <f t="shared" si="3"/>
        <v>91.358024691358025</v>
      </c>
      <c r="N27" s="31">
        <v>91</v>
      </c>
      <c r="O27" s="31">
        <f>[5]Послуги!$G27-'16'!O27</f>
        <v>63</v>
      </c>
      <c r="P27" s="57">
        <f t="shared" si="4"/>
        <v>69.230769230769226</v>
      </c>
      <c r="Q27" s="31">
        <v>898</v>
      </c>
      <c r="R27" s="46">
        <f>[5]Послуги!$H27-'16'!R27</f>
        <v>1233</v>
      </c>
      <c r="S27" s="57">
        <f t="shared" si="5"/>
        <v>137.30512249443208</v>
      </c>
      <c r="T27" s="31">
        <v>5618</v>
      </c>
      <c r="U27" s="46">
        <f>[5]Послуги!$I27-'16'!U27</f>
        <v>5394</v>
      </c>
      <c r="V27" s="57">
        <f t="shared" si="6"/>
        <v>96.012815948736204</v>
      </c>
      <c r="W27" s="31">
        <v>919</v>
      </c>
      <c r="X27" s="46">
        <f>[5]Послуги!$J27-'16'!X27</f>
        <v>724</v>
      </c>
      <c r="Y27" s="57">
        <f t="shared" si="7"/>
        <v>78.781284004352557</v>
      </c>
      <c r="Z27" s="31">
        <v>790</v>
      </c>
      <c r="AA27" s="46">
        <f>[5]Послуги!$K27-'16'!AA27</f>
        <v>663</v>
      </c>
      <c r="AB27" s="57">
        <f t="shared" si="8"/>
        <v>83.924050632911388</v>
      </c>
      <c r="AC27" s="29"/>
      <c r="AD27" s="32"/>
    </row>
    <row r="28" spans="1:30" s="33" customFormat="1" ht="18" customHeight="1" x14ac:dyDescent="0.25">
      <c r="A28" s="54" t="s">
        <v>47</v>
      </c>
      <c r="B28" s="31">
        <v>4581</v>
      </c>
      <c r="C28" s="31">
        <f>[5]Послуги!$B28-'16'!C28</f>
        <v>4278</v>
      </c>
      <c r="D28" s="57">
        <f t="shared" si="0"/>
        <v>93.38572364112639</v>
      </c>
      <c r="E28" s="31">
        <v>1397</v>
      </c>
      <c r="F28" s="31">
        <f>[5]Послуги!$C28-'16'!F28</f>
        <v>1228</v>
      </c>
      <c r="G28" s="57">
        <f t="shared" si="1"/>
        <v>87.902648532569799</v>
      </c>
      <c r="H28" s="31">
        <v>422</v>
      </c>
      <c r="I28" s="31">
        <f>[5]Послуги!$D28-'16'!I28</f>
        <v>391</v>
      </c>
      <c r="J28" s="57">
        <f t="shared" si="2"/>
        <v>92.654028436018947</v>
      </c>
      <c r="K28" s="31">
        <v>21</v>
      </c>
      <c r="L28" s="31">
        <f>[5]Послуги!$F28-'16'!L28</f>
        <v>34</v>
      </c>
      <c r="M28" s="57">
        <f t="shared" si="3"/>
        <v>161.9047619047619</v>
      </c>
      <c r="N28" s="31">
        <v>25</v>
      </c>
      <c r="O28" s="31">
        <f>[5]Послуги!$G28-'16'!O28</f>
        <v>34</v>
      </c>
      <c r="P28" s="57">
        <f t="shared" si="4"/>
        <v>136</v>
      </c>
      <c r="Q28" s="31">
        <v>1045</v>
      </c>
      <c r="R28" s="46">
        <f>[5]Послуги!$H28-'16'!R28</f>
        <v>1153</v>
      </c>
      <c r="S28" s="57">
        <f t="shared" si="5"/>
        <v>110.33492822966507</v>
      </c>
      <c r="T28" s="31">
        <v>3972</v>
      </c>
      <c r="U28" s="46">
        <f>[5]Послуги!$I28-'16'!U28</f>
        <v>3527</v>
      </c>
      <c r="V28" s="57">
        <f t="shared" si="6"/>
        <v>88.796576032225587</v>
      </c>
      <c r="W28" s="31">
        <v>1094</v>
      </c>
      <c r="X28" s="46">
        <f>[5]Послуги!$J28-'16'!X28</f>
        <v>670</v>
      </c>
      <c r="Y28" s="57">
        <f t="shared" si="7"/>
        <v>61.243144424131621</v>
      </c>
      <c r="Z28" s="31">
        <v>939</v>
      </c>
      <c r="AA28" s="46">
        <f>[5]Послуги!$K28-'16'!AA28</f>
        <v>574</v>
      </c>
      <c r="AB28" s="57">
        <f t="shared" si="8"/>
        <v>61.128860489882854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B1:N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N7" activePane="bottomRight" state="frozen"/>
      <selection activeCell="E12" sqref="E12"/>
      <selection pane="topRight" activeCell="E12" sqref="E12"/>
      <selection pane="bottomLeft" activeCell="E12" sqref="E12"/>
      <selection pane="bottomRight" activeCell="W8" sqref="W8:W28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6" width="11.7109375" style="37" customWidth="1"/>
    <col min="7" max="7" width="7.42578125" style="37" customWidth="1"/>
    <col min="8" max="8" width="11.85546875" style="37" customWidth="1"/>
    <col min="9" max="9" width="11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10" style="37" customWidth="1"/>
    <col min="15" max="15" width="9.140625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66" customHeight="1" x14ac:dyDescent="0.35">
      <c r="B1" s="103" t="s">
        <v>71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62"/>
      <c r="O1" s="62"/>
      <c r="P1" s="62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92"/>
      <c r="Y2" s="92"/>
      <c r="Z2" s="86" t="s">
        <v>5</v>
      </c>
      <c r="AA2" s="86"/>
    </row>
    <row r="3" spans="1:32" s="26" customFormat="1" ht="67.5" customHeight="1" x14ac:dyDescent="0.25">
      <c r="A3" s="93"/>
      <c r="B3" s="83" t="s">
        <v>19</v>
      </c>
      <c r="C3" s="83"/>
      <c r="D3" s="83"/>
      <c r="E3" s="83" t="s">
        <v>20</v>
      </c>
      <c r="F3" s="83"/>
      <c r="G3" s="83"/>
      <c r="H3" s="83" t="s">
        <v>11</v>
      </c>
      <c r="I3" s="83"/>
      <c r="J3" s="83"/>
      <c r="K3" s="83" t="s">
        <v>7</v>
      </c>
      <c r="L3" s="83"/>
      <c r="M3" s="83"/>
      <c r="N3" s="83" t="s">
        <v>8</v>
      </c>
      <c r="O3" s="83"/>
      <c r="P3" s="83"/>
      <c r="Q3" s="88" t="s">
        <v>6</v>
      </c>
      <c r="R3" s="89"/>
      <c r="S3" s="90"/>
      <c r="T3" s="83" t="s">
        <v>14</v>
      </c>
      <c r="U3" s="83"/>
      <c r="V3" s="83"/>
      <c r="W3" s="83" t="s">
        <v>9</v>
      </c>
      <c r="X3" s="83"/>
      <c r="Y3" s="83"/>
      <c r="Z3" s="83" t="s">
        <v>10</v>
      </c>
      <c r="AA3" s="83"/>
      <c r="AB3" s="83"/>
    </row>
    <row r="4" spans="1:32" s="27" customFormat="1" ht="19.5" customHeight="1" x14ac:dyDescent="0.25">
      <c r="A4" s="93"/>
      <c r="B4" s="84" t="s">
        <v>13</v>
      </c>
      <c r="C4" s="84" t="s">
        <v>25</v>
      </c>
      <c r="D4" s="85" t="s">
        <v>2</v>
      </c>
      <c r="E4" s="84" t="s">
        <v>13</v>
      </c>
      <c r="F4" s="84" t="s">
        <v>25</v>
      </c>
      <c r="G4" s="85" t="s">
        <v>2</v>
      </c>
      <c r="H4" s="84" t="s">
        <v>13</v>
      </c>
      <c r="I4" s="84" t="s">
        <v>25</v>
      </c>
      <c r="J4" s="85" t="s">
        <v>2</v>
      </c>
      <c r="K4" s="84" t="s">
        <v>13</v>
      </c>
      <c r="L4" s="84" t="s">
        <v>25</v>
      </c>
      <c r="M4" s="85" t="s">
        <v>2</v>
      </c>
      <c r="N4" s="84" t="s">
        <v>13</v>
      </c>
      <c r="O4" s="84" t="s">
        <v>25</v>
      </c>
      <c r="P4" s="85" t="s">
        <v>2</v>
      </c>
      <c r="Q4" s="84" t="s">
        <v>13</v>
      </c>
      <c r="R4" s="84" t="s">
        <v>25</v>
      </c>
      <c r="S4" s="85" t="s">
        <v>2</v>
      </c>
      <c r="T4" s="84" t="s">
        <v>13</v>
      </c>
      <c r="U4" s="84" t="s">
        <v>25</v>
      </c>
      <c r="V4" s="85" t="s">
        <v>2</v>
      </c>
      <c r="W4" s="84" t="s">
        <v>13</v>
      </c>
      <c r="X4" s="84" t="s">
        <v>25</v>
      </c>
      <c r="Y4" s="85" t="s">
        <v>2</v>
      </c>
      <c r="Z4" s="84" t="s">
        <v>13</v>
      </c>
      <c r="AA4" s="84" t="s">
        <v>25</v>
      </c>
      <c r="AB4" s="85" t="s">
        <v>2</v>
      </c>
    </row>
    <row r="5" spans="1:32" s="27" customFormat="1" ht="6" customHeight="1" x14ac:dyDescent="0.25">
      <c r="A5" s="93"/>
      <c r="B5" s="84"/>
      <c r="C5" s="84"/>
      <c r="D5" s="85"/>
      <c r="E5" s="84"/>
      <c r="F5" s="84"/>
      <c r="G5" s="85"/>
      <c r="H5" s="84"/>
      <c r="I5" s="84"/>
      <c r="J5" s="85"/>
      <c r="K5" s="84"/>
      <c r="L5" s="84"/>
      <c r="M5" s="85"/>
      <c r="N5" s="84"/>
      <c r="O5" s="84"/>
      <c r="P5" s="85"/>
      <c r="Q5" s="84"/>
      <c r="R5" s="84"/>
      <c r="S5" s="85"/>
      <c r="T5" s="84"/>
      <c r="U5" s="84"/>
      <c r="V5" s="85"/>
      <c r="W5" s="84"/>
      <c r="X5" s="84"/>
      <c r="Y5" s="85"/>
      <c r="Z5" s="84"/>
      <c r="AA5" s="84"/>
      <c r="AB5" s="85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20351</v>
      </c>
      <c r="C7" s="28">
        <f>SUM(C8:C28)</f>
        <v>20709</v>
      </c>
      <c r="D7" s="56">
        <f>IF(B7=0,0,C7/B7)*100</f>
        <v>101.75912731561102</v>
      </c>
      <c r="E7" s="28">
        <f>SUM(E8:E28)</f>
        <v>7836</v>
      </c>
      <c r="F7" s="28">
        <f>SUM(F8:F28)</f>
        <v>8284</v>
      </c>
      <c r="G7" s="56">
        <f>IF(E7=0,0,F7/E7)*100</f>
        <v>105.71720265441552</v>
      </c>
      <c r="H7" s="28">
        <f>SUM(H8:H28)</f>
        <v>2766</v>
      </c>
      <c r="I7" s="28">
        <f>SUM(I8:I28)</f>
        <v>2402</v>
      </c>
      <c r="J7" s="56">
        <f>IF(H7=0,0,I7/H7)*100</f>
        <v>86.840202458423718</v>
      </c>
      <c r="K7" s="28">
        <f>SUM(K8:K28)</f>
        <v>573</v>
      </c>
      <c r="L7" s="28">
        <f>SUM(L8:L28)</f>
        <v>520</v>
      </c>
      <c r="M7" s="56">
        <f>IF(K7=0,0,L7/K7)*100</f>
        <v>90.750436300174513</v>
      </c>
      <c r="N7" s="28">
        <f>SUM(N8:N28)</f>
        <v>564</v>
      </c>
      <c r="O7" s="28">
        <f>SUM(O8:O28)</f>
        <v>578</v>
      </c>
      <c r="P7" s="56">
        <f>IF(N7=0,0,O7/N7)*100</f>
        <v>102.48226950354611</v>
      </c>
      <c r="Q7" s="28">
        <f>SUM(Q8:Q28)</f>
        <v>6114</v>
      </c>
      <c r="R7" s="28">
        <f>SUM(R8:R28)</f>
        <v>6991</v>
      </c>
      <c r="S7" s="56">
        <f>IF(Q7=0,0,R7/Q7)*100</f>
        <v>114.34412823029115</v>
      </c>
      <c r="T7" s="28">
        <f>SUM(T8:T28)</f>
        <v>16661</v>
      </c>
      <c r="U7" s="28">
        <f>SUM(U8:U28)</f>
        <v>16120</v>
      </c>
      <c r="V7" s="56">
        <f>IF(T7=0,0,U7/T7)*100</f>
        <v>96.752895984634776</v>
      </c>
      <c r="W7" s="28">
        <f>SUM(W8:W28)</f>
        <v>5010</v>
      </c>
      <c r="X7" s="28">
        <f>SUM(X8:X28)</f>
        <v>4508</v>
      </c>
      <c r="Y7" s="56">
        <f>IF(W7=0,0,X7/W7)*100</f>
        <v>89.980039920159683</v>
      </c>
      <c r="Z7" s="28">
        <f>SUM(Z8:Z28)</f>
        <v>4287</v>
      </c>
      <c r="AA7" s="28">
        <f>SUM(AA8:AA28)</f>
        <v>3913</v>
      </c>
      <c r="AB7" s="56">
        <f>IF(Z7=0,0,AA7/Z7)*100</f>
        <v>91.275950548168879</v>
      </c>
      <c r="AC7" s="29"/>
      <c r="AF7" s="33"/>
    </row>
    <row r="8" spans="1:32" s="33" customFormat="1" ht="18" customHeight="1" x14ac:dyDescent="0.25">
      <c r="A8" s="51" t="s">
        <v>27</v>
      </c>
      <c r="B8" s="31">
        <v>1703</v>
      </c>
      <c r="C8" s="31">
        <v>1711</v>
      </c>
      <c r="D8" s="57">
        <f t="shared" ref="D8:D28" si="0">IF(B8=0,0,C8/B8)*100</f>
        <v>100.46975924838519</v>
      </c>
      <c r="E8" s="31">
        <v>570</v>
      </c>
      <c r="F8" s="31">
        <v>654</v>
      </c>
      <c r="G8" s="57">
        <f t="shared" ref="G8:G28" si="1">IF(E8=0,0,F8/E8)*100</f>
        <v>114.73684210526316</v>
      </c>
      <c r="H8" s="31">
        <v>223</v>
      </c>
      <c r="I8" s="31">
        <v>201</v>
      </c>
      <c r="J8" s="57">
        <f t="shared" ref="J8:J28" si="2">IF(H8=0,0,I8/H8)*100</f>
        <v>90.134529147982065</v>
      </c>
      <c r="K8" s="31">
        <v>70</v>
      </c>
      <c r="L8" s="31">
        <v>81</v>
      </c>
      <c r="M8" s="57">
        <f t="shared" ref="M8:M28" si="3">IF(K8=0,0,L8/K8)*100</f>
        <v>115.71428571428572</v>
      </c>
      <c r="N8" s="31">
        <v>34</v>
      </c>
      <c r="O8" s="31">
        <v>17</v>
      </c>
      <c r="P8" s="57">
        <f t="shared" ref="P8:P28" si="4">IF(N8=0,0,O8/N8)*100</f>
        <v>50</v>
      </c>
      <c r="Q8" s="31">
        <v>474</v>
      </c>
      <c r="R8" s="46">
        <v>637</v>
      </c>
      <c r="S8" s="57">
        <f t="shared" ref="S8:S28" si="5">IF(Q8=0,0,R8/Q8)*100</f>
        <v>134.38818565400842</v>
      </c>
      <c r="T8" s="31">
        <v>1404</v>
      </c>
      <c r="U8" s="46">
        <v>1371</v>
      </c>
      <c r="V8" s="57">
        <f t="shared" ref="V8:V28" si="6">IF(T8=0,0,U8/T8)*100</f>
        <v>97.649572649572647</v>
      </c>
      <c r="W8" s="31">
        <v>323</v>
      </c>
      <c r="X8" s="46">
        <v>316</v>
      </c>
      <c r="Y8" s="57">
        <f t="shared" ref="Y8:Y28" si="7">IF(W8=0,0,X8/W8)*100</f>
        <v>97.832817337461293</v>
      </c>
      <c r="Z8" s="31">
        <v>274</v>
      </c>
      <c r="AA8" s="46">
        <v>305</v>
      </c>
      <c r="AB8" s="57">
        <f t="shared" ref="AB8:AB28" si="8">IF(Z8=0,0,AA8/Z8)*100</f>
        <v>111.31386861313868</v>
      </c>
      <c r="AC8" s="29"/>
      <c r="AD8" s="32"/>
    </row>
    <row r="9" spans="1:32" s="34" customFormat="1" ht="18" customHeight="1" x14ac:dyDescent="0.25">
      <c r="A9" s="52" t="s">
        <v>28</v>
      </c>
      <c r="B9" s="31">
        <v>1368</v>
      </c>
      <c r="C9" s="31">
        <v>1371</v>
      </c>
      <c r="D9" s="57">
        <f t="shared" si="0"/>
        <v>100.21929824561404</v>
      </c>
      <c r="E9" s="31">
        <v>280</v>
      </c>
      <c r="F9" s="31">
        <v>314</v>
      </c>
      <c r="G9" s="57">
        <f t="shared" si="1"/>
        <v>112.14285714285714</v>
      </c>
      <c r="H9" s="31">
        <v>137</v>
      </c>
      <c r="I9" s="31">
        <v>87</v>
      </c>
      <c r="J9" s="57">
        <f t="shared" si="2"/>
        <v>63.503649635036496</v>
      </c>
      <c r="K9" s="31">
        <v>4</v>
      </c>
      <c r="L9" s="31">
        <v>7</v>
      </c>
      <c r="M9" s="57">
        <f t="shared" si="3"/>
        <v>175</v>
      </c>
      <c r="N9" s="31">
        <v>15</v>
      </c>
      <c r="O9" s="31">
        <v>8</v>
      </c>
      <c r="P9" s="57">
        <f t="shared" si="4"/>
        <v>53.333333333333336</v>
      </c>
      <c r="Q9" s="31">
        <v>248</v>
      </c>
      <c r="R9" s="46">
        <v>237</v>
      </c>
      <c r="S9" s="57">
        <f t="shared" si="5"/>
        <v>95.564516129032256</v>
      </c>
      <c r="T9" s="31">
        <v>1215</v>
      </c>
      <c r="U9" s="46">
        <v>1211</v>
      </c>
      <c r="V9" s="57">
        <f t="shared" si="6"/>
        <v>99.670781893004119</v>
      </c>
      <c r="W9" s="31">
        <v>154</v>
      </c>
      <c r="X9" s="46">
        <v>189</v>
      </c>
      <c r="Y9" s="57">
        <f t="shared" si="7"/>
        <v>122.72727272727273</v>
      </c>
      <c r="Z9" s="31">
        <v>149</v>
      </c>
      <c r="AA9" s="46">
        <v>181</v>
      </c>
      <c r="AB9" s="57">
        <f t="shared" si="8"/>
        <v>121.47651006711409</v>
      </c>
      <c r="AC9" s="29"/>
      <c r="AD9" s="32"/>
    </row>
    <row r="10" spans="1:32" s="33" customFormat="1" ht="18" customHeight="1" x14ac:dyDescent="0.25">
      <c r="A10" s="52" t="s">
        <v>29</v>
      </c>
      <c r="B10" s="31">
        <v>682</v>
      </c>
      <c r="C10" s="31">
        <v>602</v>
      </c>
      <c r="D10" s="57">
        <f t="shared" si="0"/>
        <v>88.269794721407621</v>
      </c>
      <c r="E10" s="31">
        <v>321</v>
      </c>
      <c r="F10" s="31">
        <v>265</v>
      </c>
      <c r="G10" s="57">
        <f t="shared" si="1"/>
        <v>82.554517133956381</v>
      </c>
      <c r="H10" s="31">
        <v>48</v>
      </c>
      <c r="I10" s="31">
        <v>53</v>
      </c>
      <c r="J10" s="57">
        <f t="shared" si="2"/>
        <v>110.41666666666667</v>
      </c>
      <c r="K10" s="31">
        <v>21</v>
      </c>
      <c r="L10" s="31">
        <v>20</v>
      </c>
      <c r="M10" s="57">
        <f t="shared" si="3"/>
        <v>95.238095238095227</v>
      </c>
      <c r="N10" s="31">
        <v>21</v>
      </c>
      <c r="O10" s="31">
        <v>22</v>
      </c>
      <c r="P10" s="57">
        <f t="shared" si="4"/>
        <v>104.76190476190477</v>
      </c>
      <c r="Q10" s="31">
        <v>272</v>
      </c>
      <c r="R10" s="46">
        <v>254</v>
      </c>
      <c r="S10" s="57">
        <f t="shared" si="5"/>
        <v>93.382352941176478</v>
      </c>
      <c r="T10" s="31">
        <v>577</v>
      </c>
      <c r="U10" s="46">
        <v>494</v>
      </c>
      <c r="V10" s="57">
        <f t="shared" si="6"/>
        <v>85.615251299826696</v>
      </c>
      <c r="W10" s="31">
        <v>234</v>
      </c>
      <c r="X10" s="46">
        <v>178</v>
      </c>
      <c r="Y10" s="57">
        <f t="shared" si="7"/>
        <v>76.068376068376068</v>
      </c>
      <c r="Z10" s="31">
        <v>204</v>
      </c>
      <c r="AA10" s="46">
        <v>153</v>
      </c>
      <c r="AB10" s="57">
        <f t="shared" si="8"/>
        <v>75</v>
      </c>
      <c r="AC10" s="29"/>
      <c r="AD10" s="32"/>
    </row>
    <row r="11" spans="1:32" s="33" customFormat="1" ht="18" customHeight="1" x14ac:dyDescent="0.25">
      <c r="A11" s="52" t="s">
        <v>30</v>
      </c>
      <c r="B11" s="31">
        <v>806</v>
      </c>
      <c r="C11" s="31">
        <v>757</v>
      </c>
      <c r="D11" s="57">
        <f t="shared" si="0"/>
        <v>93.920595533498769</v>
      </c>
      <c r="E11" s="31">
        <v>440</v>
      </c>
      <c r="F11" s="31">
        <v>418</v>
      </c>
      <c r="G11" s="57">
        <f t="shared" si="1"/>
        <v>95</v>
      </c>
      <c r="H11" s="31">
        <v>124</v>
      </c>
      <c r="I11" s="31">
        <v>110</v>
      </c>
      <c r="J11" s="57">
        <f t="shared" si="2"/>
        <v>88.709677419354833</v>
      </c>
      <c r="K11" s="31">
        <v>10</v>
      </c>
      <c r="L11" s="31">
        <v>33</v>
      </c>
      <c r="M11" s="57">
        <f t="shared" si="3"/>
        <v>330</v>
      </c>
      <c r="N11" s="31">
        <v>30</v>
      </c>
      <c r="O11" s="31">
        <v>11</v>
      </c>
      <c r="P11" s="57">
        <f t="shared" si="4"/>
        <v>36.666666666666664</v>
      </c>
      <c r="Q11" s="31">
        <v>372</v>
      </c>
      <c r="R11" s="46">
        <v>391</v>
      </c>
      <c r="S11" s="57">
        <f t="shared" si="5"/>
        <v>105.10752688172043</v>
      </c>
      <c r="T11" s="31">
        <v>636</v>
      </c>
      <c r="U11" s="46">
        <v>559</v>
      </c>
      <c r="V11" s="57">
        <f t="shared" si="6"/>
        <v>87.893081761006286</v>
      </c>
      <c r="W11" s="31">
        <v>292</v>
      </c>
      <c r="X11" s="46">
        <v>235</v>
      </c>
      <c r="Y11" s="57">
        <f t="shared" si="7"/>
        <v>80.479452054794521</v>
      </c>
      <c r="Z11" s="31">
        <v>227</v>
      </c>
      <c r="AA11" s="46">
        <v>163</v>
      </c>
      <c r="AB11" s="57">
        <f t="shared" si="8"/>
        <v>71.806167400881066</v>
      </c>
      <c r="AC11" s="29"/>
      <c r="AD11" s="32"/>
    </row>
    <row r="12" spans="1:32" s="33" customFormat="1" ht="18" customHeight="1" x14ac:dyDescent="0.25">
      <c r="A12" s="52" t="s">
        <v>31</v>
      </c>
      <c r="B12" s="31">
        <v>938</v>
      </c>
      <c r="C12" s="31">
        <v>900</v>
      </c>
      <c r="D12" s="57">
        <f t="shared" si="0"/>
        <v>95.948827292110877</v>
      </c>
      <c r="E12" s="31">
        <v>425</v>
      </c>
      <c r="F12" s="31">
        <v>445</v>
      </c>
      <c r="G12" s="57">
        <f t="shared" si="1"/>
        <v>104.70588235294119</v>
      </c>
      <c r="H12" s="31">
        <v>162</v>
      </c>
      <c r="I12" s="31">
        <v>108</v>
      </c>
      <c r="J12" s="57">
        <f t="shared" si="2"/>
        <v>66.666666666666657</v>
      </c>
      <c r="K12" s="31">
        <v>28</v>
      </c>
      <c r="L12" s="31">
        <v>30</v>
      </c>
      <c r="M12" s="57">
        <f t="shared" si="3"/>
        <v>107.14285714285714</v>
      </c>
      <c r="N12" s="31">
        <v>42</v>
      </c>
      <c r="O12" s="31">
        <v>51</v>
      </c>
      <c r="P12" s="57">
        <f t="shared" si="4"/>
        <v>121.42857142857142</v>
      </c>
      <c r="Q12" s="31">
        <v>335</v>
      </c>
      <c r="R12" s="46">
        <v>385</v>
      </c>
      <c r="S12" s="57">
        <f t="shared" si="5"/>
        <v>114.92537313432835</v>
      </c>
      <c r="T12" s="31">
        <v>717</v>
      </c>
      <c r="U12" s="46">
        <v>710</v>
      </c>
      <c r="V12" s="57">
        <f t="shared" si="6"/>
        <v>99.023709902370996</v>
      </c>
      <c r="W12" s="31">
        <v>254</v>
      </c>
      <c r="X12" s="46">
        <v>260</v>
      </c>
      <c r="Y12" s="57">
        <f t="shared" si="7"/>
        <v>102.36220472440945</v>
      </c>
      <c r="Z12" s="31">
        <v>223</v>
      </c>
      <c r="AA12" s="46">
        <v>242</v>
      </c>
      <c r="AB12" s="57">
        <f t="shared" si="8"/>
        <v>108.5201793721973</v>
      </c>
      <c r="AC12" s="29"/>
      <c r="AD12" s="32"/>
    </row>
    <row r="13" spans="1:32" s="33" customFormat="1" ht="18" customHeight="1" x14ac:dyDescent="0.25">
      <c r="A13" s="52" t="s">
        <v>32</v>
      </c>
      <c r="B13" s="31">
        <v>897</v>
      </c>
      <c r="C13" s="31">
        <v>863</v>
      </c>
      <c r="D13" s="57">
        <f t="shared" si="0"/>
        <v>96.209587513935332</v>
      </c>
      <c r="E13" s="31">
        <v>386</v>
      </c>
      <c r="F13" s="31">
        <v>409</v>
      </c>
      <c r="G13" s="57">
        <f t="shared" si="1"/>
        <v>105.95854922279793</v>
      </c>
      <c r="H13" s="31">
        <v>151</v>
      </c>
      <c r="I13" s="31">
        <v>106</v>
      </c>
      <c r="J13" s="57">
        <f t="shared" si="2"/>
        <v>70.19867549668875</v>
      </c>
      <c r="K13" s="31">
        <v>5</v>
      </c>
      <c r="L13" s="31">
        <v>17</v>
      </c>
      <c r="M13" s="57">
        <f t="shared" si="3"/>
        <v>340</v>
      </c>
      <c r="N13" s="31">
        <v>2</v>
      </c>
      <c r="O13" s="31">
        <v>11</v>
      </c>
      <c r="P13" s="57">
        <f t="shared" si="4"/>
        <v>550</v>
      </c>
      <c r="Q13" s="31">
        <v>225</v>
      </c>
      <c r="R13" s="46">
        <v>340</v>
      </c>
      <c r="S13" s="57">
        <f t="shared" si="5"/>
        <v>151.11111111111111</v>
      </c>
      <c r="T13" s="31">
        <v>689</v>
      </c>
      <c r="U13" s="46">
        <v>643</v>
      </c>
      <c r="V13" s="57">
        <f t="shared" si="6"/>
        <v>93.323657474600878</v>
      </c>
      <c r="W13" s="31">
        <v>261</v>
      </c>
      <c r="X13" s="46">
        <v>232</v>
      </c>
      <c r="Y13" s="57">
        <f t="shared" si="7"/>
        <v>88.888888888888886</v>
      </c>
      <c r="Z13" s="31">
        <v>228</v>
      </c>
      <c r="AA13" s="46">
        <v>179</v>
      </c>
      <c r="AB13" s="57">
        <f t="shared" si="8"/>
        <v>78.508771929824562</v>
      </c>
      <c r="AC13" s="29"/>
      <c r="AD13" s="32"/>
    </row>
    <row r="14" spans="1:32" s="33" customFormat="1" ht="18" customHeight="1" x14ac:dyDescent="0.25">
      <c r="A14" s="52" t="s">
        <v>33</v>
      </c>
      <c r="B14" s="31">
        <v>285</v>
      </c>
      <c r="C14" s="31">
        <v>346</v>
      </c>
      <c r="D14" s="57">
        <f t="shared" si="0"/>
        <v>121.40350877192982</v>
      </c>
      <c r="E14" s="31">
        <v>193</v>
      </c>
      <c r="F14" s="31">
        <v>253</v>
      </c>
      <c r="G14" s="57">
        <f t="shared" si="1"/>
        <v>131.0880829015544</v>
      </c>
      <c r="H14" s="31">
        <v>69</v>
      </c>
      <c r="I14" s="31">
        <v>49</v>
      </c>
      <c r="J14" s="57">
        <f t="shared" si="2"/>
        <v>71.014492753623188</v>
      </c>
      <c r="K14" s="31">
        <v>25</v>
      </c>
      <c r="L14" s="31">
        <v>13</v>
      </c>
      <c r="M14" s="57">
        <f t="shared" si="3"/>
        <v>52</v>
      </c>
      <c r="N14" s="31">
        <v>25</v>
      </c>
      <c r="O14" s="31">
        <v>12</v>
      </c>
      <c r="P14" s="57">
        <f t="shared" si="4"/>
        <v>48</v>
      </c>
      <c r="Q14" s="31">
        <v>149</v>
      </c>
      <c r="R14" s="46">
        <v>185</v>
      </c>
      <c r="S14" s="57">
        <f t="shared" si="5"/>
        <v>124.16107382550337</v>
      </c>
      <c r="T14" s="31">
        <v>191</v>
      </c>
      <c r="U14" s="46">
        <v>247</v>
      </c>
      <c r="V14" s="57">
        <f t="shared" si="6"/>
        <v>129.31937172774869</v>
      </c>
      <c r="W14" s="31">
        <v>107</v>
      </c>
      <c r="X14" s="46">
        <v>156</v>
      </c>
      <c r="Y14" s="57">
        <f t="shared" si="7"/>
        <v>145.79439252336448</v>
      </c>
      <c r="Z14" s="31">
        <v>96</v>
      </c>
      <c r="AA14" s="46">
        <v>144</v>
      </c>
      <c r="AB14" s="57">
        <f t="shared" si="8"/>
        <v>150</v>
      </c>
      <c r="AC14" s="29"/>
      <c r="AD14" s="32"/>
    </row>
    <row r="15" spans="1:32" s="33" customFormat="1" ht="18" customHeight="1" x14ac:dyDescent="0.25">
      <c r="A15" s="52" t="s">
        <v>34</v>
      </c>
      <c r="B15" s="31">
        <v>862</v>
      </c>
      <c r="C15" s="31">
        <v>966</v>
      </c>
      <c r="D15" s="57">
        <f t="shared" si="0"/>
        <v>112.06496519721578</v>
      </c>
      <c r="E15" s="31">
        <v>331</v>
      </c>
      <c r="F15" s="31">
        <v>327</v>
      </c>
      <c r="G15" s="57">
        <f t="shared" si="1"/>
        <v>98.791540785498484</v>
      </c>
      <c r="H15" s="31">
        <v>68</v>
      </c>
      <c r="I15" s="31">
        <v>90</v>
      </c>
      <c r="J15" s="57">
        <f t="shared" si="2"/>
        <v>132.35294117647058</v>
      </c>
      <c r="K15" s="31">
        <v>15</v>
      </c>
      <c r="L15" s="31">
        <v>14</v>
      </c>
      <c r="M15" s="57">
        <f t="shared" si="3"/>
        <v>93.333333333333329</v>
      </c>
      <c r="N15" s="31">
        <v>4</v>
      </c>
      <c r="O15" s="31">
        <v>7</v>
      </c>
      <c r="P15" s="57">
        <f t="shared" si="4"/>
        <v>175</v>
      </c>
      <c r="Q15" s="31">
        <v>240</v>
      </c>
      <c r="R15" s="46">
        <v>268</v>
      </c>
      <c r="S15" s="57">
        <f t="shared" si="5"/>
        <v>111.66666666666667</v>
      </c>
      <c r="T15" s="31">
        <v>760</v>
      </c>
      <c r="U15" s="46">
        <v>811</v>
      </c>
      <c r="V15" s="57">
        <f t="shared" si="6"/>
        <v>106.71052631578948</v>
      </c>
      <c r="W15" s="31">
        <v>243</v>
      </c>
      <c r="X15" s="46">
        <v>176</v>
      </c>
      <c r="Y15" s="57">
        <f t="shared" si="7"/>
        <v>72.427983539094654</v>
      </c>
      <c r="Z15" s="31">
        <v>211</v>
      </c>
      <c r="AA15" s="46">
        <v>147</v>
      </c>
      <c r="AB15" s="57">
        <f t="shared" si="8"/>
        <v>69.66824644549763</v>
      </c>
      <c r="AC15" s="29"/>
      <c r="AD15" s="32"/>
    </row>
    <row r="16" spans="1:32" s="33" customFormat="1" ht="18" customHeight="1" x14ac:dyDescent="0.25">
      <c r="A16" s="52" t="s">
        <v>35</v>
      </c>
      <c r="B16" s="31">
        <v>668</v>
      </c>
      <c r="C16" s="31">
        <v>632</v>
      </c>
      <c r="D16" s="57">
        <f t="shared" si="0"/>
        <v>94.610778443113773</v>
      </c>
      <c r="E16" s="31">
        <v>247</v>
      </c>
      <c r="F16" s="31">
        <v>215</v>
      </c>
      <c r="G16" s="57">
        <f t="shared" si="1"/>
        <v>87.044534412955471</v>
      </c>
      <c r="H16" s="31">
        <v>59</v>
      </c>
      <c r="I16" s="31">
        <v>51</v>
      </c>
      <c r="J16" s="57">
        <f t="shared" si="2"/>
        <v>86.440677966101703</v>
      </c>
      <c r="K16" s="31">
        <v>24</v>
      </c>
      <c r="L16" s="31">
        <v>7</v>
      </c>
      <c r="M16" s="57">
        <f t="shared" si="3"/>
        <v>29.166666666666668</v>
      </c>
      <c r="N16" s="31">
        <v>77</v>
      </c>
      <c r="O16" s="31">
        <v>38</v>
      </c>
      <c r="P16" s="57">
        <f t="shared" si="4"/>
        <v>49.350649350649348</v>
      </c>
      <c r="Q16" s="31">
        <v>214</v>
      </c>
      <c r="R16" s="46">
        <v>208</v>
      </c>
      <c r="S16" s="57">
        <f t="shared" si="5"/>
        <v>97.196261682242991</v>
      </c>
      <c r="T16" s="31">
        <v>584</v>
      </c>
      <c r="U16" s="46">
        <v>534</v>
      </c>
      <c r="V16" s="57">
        <f t="shared" si="6"/>
        <v>91.438356164383563</v>
      </c>
      <c r="W16" s="31">
        <v>164</v>
      </c>
      <c r="X16" s="46">
        <v>117</v>
      </c>
      <c r="Y16" s="57">
        <f t="shared" si="7"/>
        <v>71.341463414634148</v>
      </c>
      <c r="Z16" s="31">
        <v>142</v>
      </c>
      <c r="AA16" s="46">
        <v>105</v>
      </c>
      <c r="AB16" s="57">
        <f t="shared" si="8"/>
        <v>73.943661971830991</v>
      </c>
      <c r="AC16" s="29"/>
      <c r="AD16" s="32"/>
    </row>
    <row r="17" spans="1:30" s="33" customFormat="1" ht="18" customHeight="1" x14ac:dyDescent="0.25">
      <c r="A17" s="52" t="s">
        <v>36</v>
      </c>
      <c r="B17" s="31">
        <v>581</v>
      </c>
      <c r="C17" s="31">
        <v>597</v>
      </c>
      <c r="D17" s="57">
        <f t="shared" si="0"/>
        <v>102.75387263339071</v>
      </c>
      <c r="E17" s="31">
        <v>364</v>
      </c>
      <c r="F17" s="31">
        <v>387</v>
      </c>
      <c r="G17" s="57">
        <f t="shared" si="1"/>
        <v>106.31868131868131</v>
      </c>
      <c r="H17" s="31">
        <v>147</v>
      </c>
      <c r="I17" s="31">
        <v>140</v>
      </c>
      <c r="J17" s="57">
        <f t="shared" si="2"/>
        <v>95.238095238095227</v>
      </c>
      <c r="K17" s="31">
        <v>45</v>
      </c>
      <c r="L17" s="31">
        <v>28</v>
      </c>
      <c r="M17" s="57">
        <f t="shared" si="3"/>
        <v>62.222222222222221</v>
      </c>
      <c r="N17" s="31">
        <v>9</v>
      </c>
      <c r="O17" s="31">
        <v>6</v>
      </c>
      <c r="P17" s="57">
        <f t="shared" si="4"/>
        <v>66.666666666666657</v>
      </c>
      <c r="Q17" s="31">
        <v>261</v>
      </c>
      <c r="R17" s="46">
        <v>288</v>
      </c>
      <c r="S17" s="57">
        <f t="shared" si="5"/>
        <v>110.34482758620689</v>
      </c>
      <c r="T17" s="31">
        <v>391</v>
      </c>
      <c r="U17" s="46">
        <v>350</v>
      </c>
      <c r="V17" s="57">
        <f t="shared" si="6"/>
        <v>89.514066496163679</v>
      </c>
      <c r="W17" s="31">
        <v>218</v>
      </c>
      <c r="X17" s="46">
        <v>176</v>
      </c>
      <c r="Y17" s="57">
        <f t="shared" si="7"/>
        <v>80.733944954128447</v>
      </c>
      <c r="Z17" s="31">
        <v>192</v>
      </c>
      <c r="AA17" s="46">
        <v>154</v>
      </c>
      <c r="AB17" s="57">
        <f t="shared" si="8"/>
        <v>80.208333333333343</v>
      </c>
      <c r="AC17" s="29"/>
      <c r="AD17" s="32"/>
    </row>
    <row r="18" spans="1:30" s="33" customFormat="1" ht="18" customHeight="1" x14ac:dyDescent="0.25">
      <c r="A18" s="52" t="s">
        <v>37</v>
      </c>
      <c r="B18" s="31">
        <v>659</v>
      </c>
      <c r="C18" s="31">
        <v>677</v>
      </c>
      <c r="D18" s="57">
        <f t="shared" si="0"/>
        <v>102.73141122913505</v>
      </c>
      <c r="E18" s="31">
        <v>309</v>
      </c>
      <c r="F18" s="31">
        <v>330</v>
      </c>
      <c r="G18" s="57">
        <f t="shared" si="1"/>
        <v>106.79611650485437</v>
      </c>
      <c r="H18" s="31">
        <v>59</v>
      </c>
      <c r="I18" s="31">
        <v>48</v>
      </c>
      <c r="J18" s="57">
        <f t="shared" si="2"/>
        <v>81.355932203389841</v>
      </c>
      <c r="K18" s="31">
        <v>14</v>
      </c>
      <c r="L18" s="31">
        <v>6</v>
      </c>
      <c r="M18" s="57">
        <f t="shared" si="3"/>
        <v>42.857142857142854</v>
      </c>
      <c r="N18" s="31">
        <v>0</v>
      </c>
      <c r="O18" s="31">
        <v>21</v>
      </c>
      <c r="P18" s="57">
        <f t="shared" si="4"/>
        <v>0</v>
      </c>
      <c r="Q18" s="31">
        <v>263</v>
      </c>
      <c r="R18" s="46">
        <v>277</v>
      </c>
      <c r="S18" s="57">
        <f t="shared" si="5"/>
        <v>105.32319391634981</v>
      </c>
      <c r="T18" s="31">
        <v>567</v>
      </c>
      <c r="U18" s="46">
        <v>564</v>
      </c>
      <c r="V18" s="57">
        <f t="shared" si="6"/>
        <v>99.470899470899468</v>
      </c>
      <c r="W18" s="31">
        <v>225</v>
      </c>
      <c r="X18" s="46">
        <v>216</v>
      </c>
      <c r="Y18" s="57">
        <f t="shared" si="7"/>
        <v>96</v>
      </c>
      <c r="Z18" s="31">
        <v>163</v>
      </c>
      <c r="AA18" s="46">
        <v>168</v>
      </c>
      <c r="AB18" s="57">
        <f t="shared" si="8"/>
        <v>103.06748466257669</v>
      </c>
      <c r="AC18" s="29"/>
      <c r="AD18" s="32"/>
    </row>
    <row r="19" spans="1:30" s="33" customFormat="1" ht="18" customHeight="1" x14ac:dyDescent="0.25">
      <c r="A19" s="52" t="s">
        <v>38</v>
      </c>
      <c r="B19" s="31">
        <v>1646</v>
      </c>
      <c r="C19" s="31">
        <v>1741</v>
      </c>
      <c r="D19" s="57">
        <f t="shared" si="0"/>
        <v>105.771567436209</v>
      </c>
      <c r="E19" s="31">
        <v>623</v>
      </c>
      <c r="F19" s="31">
        <v>777</v>
      </c>
      <c r="G19" s="57">
        <f t="shared" si="1"/>
        <v>124.71910112359549</v>
      </c>
      <c r="H19" s="31">
        <v>324</v>
      </c>
      <c r="I19" s="31">
        <v>351</v>
      </c>
      <c r="J19" s="57">
        <f t="shared" si="2"/>
        <v>108.33333333333333</v>
      </c>
      <c r="K19" s="31">
        <v>62</v>
      </c>
      <c r="L19" s="31">
        <v>70</v>
      </c>
      <c r="M19" s="57">
        <f t="shared" si="3"/>
        <v>112.90322580645163</v>
      </c>
      <c r="N19" s="31">
        <v>75</v>
      </c>
      <c r="O19" s="31">
        <v>105</v>
      </c>
      <c r="P19" s="57">
        <f t="shared" si="4"/>
        <v>140</v>
      </c>
      <c r="Q19" s="31">
        <v>534</v>
      </c>
      <c r="R19" s="46">
        <v>716</v>
      </c>
      <c r="S19" s="57">
        <f t="shared" si="5"/>
        <v>134.08239700374531</v>
      </c>
      <c r="T19" s="31">
        <v>1257</v>
      </c>
      <c r="U19" s="46">
        <v>1165</v>
      </c>
      <c r="V19" s="57">
        <f t="shared" si="6"/>
        <v>92.680986475735878</v>
      </c>
      <c r="W19" s="31">
        <v>304</v>
      </c>
      <c r="X19" s="46">
        <v>324</v>
      </c>
      <c r="Y19" s="57">
        <f t="shared" si="7"/>
        <v>106.57894736842107</v>
      </c>
      <c r="Z19" s="31">
        <v>267</v>
      </c>
      <c r="AA19" s="46">
        <v>298</v>
      </c>
      <c r="AB19" s="57">
        <f t="shared" si="8"/>
        <v>111.61048689138578</v>
      </c>
      <c r="AC19" s="29"/>
      <c r="AD19" s="32"/>
    </row>
    <row r="20" spans="1:30" s="33" customFormat="1" ht="18" customHeight="1" x14ac:dyDescent="0.25">
      <c r="A20" s="52" t="s">
        <v>39</v>
      </c>
      <c r="B20" s="31">
        <v>414</v>
      </c>
      <c r="C20" s="31">
        <v>986</v>
      </c>
      <c r="D20" s="57">
        <f t="shared" si="0"/>
        <v>238.16425120772945</v>
      </c>
      <c r="E20" s="31">
        <v>205</v>
      </c>
      <c r="F20" s="31">
        <v>413</v>
      </c>
      <c r="G20" s="57">
        <f t="shared" si="1"/>
        <v>201.46341463414635</v>
      </c>
      <c r="H20" s="31">
        <v>76</v>
      </c>
      <c r="I20" s="31">
        <v>137</v>
      </c>
      <c r="J20" s="57">
        <f t="shared" si="2"/>
        <v>180.26315789473685</v>
      </c>
      <c r="K20" s="31">
        <v>13</v>
      </c>
      <c r="L20" s="31">
        <v>19</v>
      </c>
      <c r="M20" s="57">
        <f t="shared" si="3"/>
        <v>146.15384615384613</v>
      </c>
      <c r="N20" s="31">
        <v>47</v>
      </c>
      <c r="O20" s="31">
        <v>92</v>
      </c>
      <c r="P20" s="57">
        <f t="shared" si="4"/>
        <v>195.74468085106383</v>
      </c>
      <c r="Q20" s="31">
        <v>156</v>
      </c>
      <c r="R20" s="46">
        <v>320</v>
      </c>
      <c r="S20" s="57">
        <f t="shared" si="5"/>
        <v>205.12820512820511</v>
      </c>
      <c r="T20" s="31">
        <v>304</v>
      </c>
      <c r="U20" s="46">
        <v>760</v>
      </c>
      <c r="V20" s="57">
        <f t="shared" si="6"/>
        <v>250</v>
      </c>
      <c r="W20" s="31">
        <v>123</v>
      </c>
      <c r="X20" s="46">
        <v>211</v>
      </c>
      <c r="Y20" s="57">
        <f t="shared" si="7"/>
        <v>171.54471544715446</v>
      </c>
      <c r="Z20" s="31">
        <v>103</v>
      </c>
      <c r="AA20" s="46">
        <v>171</v>
      </c>
      <c r="AB20" s="57">
        <f t="shared" si="8"/>
        <v>166.01941747572815</v>
      </c>
      <c r="AC20" s="29"/>
      <c r="AD20" s="32"/>
    </row>
    <row r="21" spans="1:30" s="33" customFormat="1" ht="18" customHeight="1" x14ac:dyDescent="0.25">
      <c r="A21" s="52" t="s">
        <v>40</v>
      </c>
      <c r="B21" s="31">
        <v>559</v>
      </c>
      <c r="C21" s="31">
        <v>464</v>
      </c>
      <c r="D21" s="57">
        <f t="shared" si="0"/>
        <v>83.005366726296955</v>
      </c>
      <c r="E21" s="31">
        <v>293</v>
      </c>
      <c r="F21" s="31">
        <v>220</v>
      </c>
      <c r="G21" s="57">
        <f t="shared" si="1"/>
        <v>75.085324232081902</v>
      </c>
      <c r="H21" s="31">
        <v>106</v>
      </c>
      <c r="I21" s="31">
        <v>51</v>
      </c>
      <c r="J21" s="57">
        <f t="shared" si="2"/>
        <v>48.113207547169814</v>
      </c>
      <c r="K21" s="31">
        <v>10</v>
      </c>
      <c r="L21" s="31">
        <v>22</v>
      </c>
      <c r="M21" s="57">
        <f t="shared" si="3"/>
        <v>220.00000000000003</v>
      </c>
      <c r="N21" s="31">
        <v>14</v>
      </c>
      <c r="O21" s="31">
        <v>29</v>
      </c>
      <c r="P21" s="57">
        <f t="shared" si="4"/>
        <v>207.14285714285717</v>
      </c>
      <c r="Q21" s="31">
        <v>190</v>
      </c>
      <c r="R21" s="46">
        <v>155</v>
      </c>
      <c r="S21" s="57">
        <f t="shared" si="5"/>
        <v>81.578947368421055</v>
      </c>
      <c r="T21" s="31">
        <v>394</v>
      </c>
      <c r="U21" s="46">
        <v>355</v>
      </c>
      <c r="V21" s="57">
        <f t="shared" si="6"/>
        <v>90.101522842639596</v>
      </c>
      <c r="W21" s="31">
        <v>168</v>
      </c>
      <c r="X21" s="46">
        <v>123</v>
      </c>
      <c r="Y21" s="57">
        <f t="shared" si="7"/>
        <v>73.214285714285708</v>
      </c>
      <c r="Z21" s="31">
        <v>140</v>
      </c>
      <c r="AA21" s="46">
        <v>114</v>
      </c>
      <c r="AB21" s="57">
        <f t="shared" si="8"/>
        <v>81.428571428571431</v>
      </c>
      <c r="AC21" s="29"/>
      <c r="AD21" s="32"/>
    </row>
    <row r="22" spans="1:30" s="33" customFormat="1" ht="18" customHeight="1" x14ac:dyDescent="0.25">
      <c r="A22" s="52" t="s">
        <v>41</v>
      </c>
      <c r="B22" s="31">
        <v>399</v>
      </c>
      <c r="C22" s="31">
        <v>345</v>
      </c>
      <c r="D22" s="57">
        <f t="shared" si="0"/>
        <v>86.46616541353383</v>
      </c>
      <c r="E22" s="31">
        <v>349</v>
      </c>
      <c r="F22" s="31">
        <v>314</v>
      </c>
      <c r="G22" s="57">
        <f t="shared" si="1"/>
        <v>89.971346704871053</v>
      </c>
      <c r="H22" s="31">
        <v>94</v>
      </c>
      <c r="I22" s="31">
        <v>80</v>
      </c>
      <c r="J22" s="57">
        <f t="shared" si="2"/>
        <v>85.106382978723403</v>
      </c>
      <c r="K22" s="31">
        <v>26</v>
      </c>
      <c r="L22" s="31">
        <v>16</v>
      </c>
      <c r="M22" s="57">
        <f t="shared" si="3"/>
        <v>61.53846153846154</v>
      </c>
      <c r="N22" s="31">
        <v>24</v>
      </c>
      <c r="O22" s="31">
        <v>16</v>
      </c>
      <c r="P22" s="57">
        <f t="shared" si="4"/>
        <v>66.666666666666657</v>
      </c>
      <c r="Q22" s="31">
        <v>281</v>
      </c>
      <c r="R22" s="46">
        <v>312</v>
      </c>
      <c r="S22" s="57">
        <f t="shared" si="5"/>
        <v>111.03202846975088</v>
      </c>
      <c r="T22" s="31">
        <v>217</v>
      </c>
      <c r="U22" s="46">
        <v>195</v>
      </c>
      <c r="V22" s="57">
        <f t="shared" si="6"/>
        <v>89.861751152073737</v>
      </c>
      <c r="W22" s="31">
        <v>213</v>
      </c>
      <c r="X22" s="46">
        <v>180</v>
      </c>
      <c r="Y22" s="57">
        <f t="shared" si="7"/>
        <v>84.507042253521121</v>
      </c>
      <c r="Z22" s="31">
        <v>179</v>
      </c>
      <c r="AA22" s="46">
        <v>161</v>
      </c>
      <c r="AB22" s="57">
        <f t="shared" si="8"/>
        <v>89.944134078212286</v>
      </c>
      <c r="AC22" s="29"/>
      <c r="AD22" s="32"/>
    </row>
    <row r="23" spans="1:30" s="33" customFormat="1" ht="18" customHeight="1" x14ac:dyDescent="0.25">
      <c r="A23" s="52" t="s">
        <v>42</v>
      </c>
      <c r="B23" s="31">
        <v>608</v>
      </c>
      <c r="C23" s="31">
        <v>582</v>
      </c>
      <c r="D23" s="57">
        <f t="shared" si="0"/>
        <v>95.723684210526315</v>
      </c>
      <c r="E23" s="31">
        <v>344</v>
      </c>
      <c r="F23" s="31">
        <v>345</v>
      </c>
      <c r="G23" s="57">
        <f t="shared" si="1"/>
        <v>100.29069767441861</v>
      </c>
      <c r="H23" s="31">
        <v>66</v>
      </c>
      <c r="I23" s="31">
        <v>74</v>
      </c>
      <c r="J23" s="57">
        <f t="shared" si="2"/>
        <v>112.12121212121211</v>
      </c>
      <c r="K23" s="31">
        <v>15</v>
      </c>
      <c r="L23" s="31">
        <v>16</v>
      </c>
      <c r="M23" s="57">
        <f t="shared" si="3"/>
        <v>106.66666666666667</v>
      </c>
      <c r="N23" s="31">
        <v>8</v>
      </c>
      <c r="O23" s="31">
        <v>14</v>
      </c>
      <c r="P23" s="57">
        <f t="shared" si="4"/>
        <v>175</v>
      </c>
      <c r="Q23" s="31">
        <v>271</v>
      </c>
      <c r="R23" s="46">
        <v>181</v>
      </c>
      <c r="S23" s="57">
        <f t="shared" si="5"/>
        <v>66.789667896678964</v>
      </c>
      <c r="T23" s="31">
        <v>507</v>
      </c>
      <c r="U23" s="46">
        <v>446</v>
      </c>
      <c r="V23" s="57">
        <f t="shared" si="6"/>
        <v>87.968441814595664</v>
      </c>
      <c r="W23" s="31">
        <v>252</v>
      </c>
      <c r="X23" s="46">
        <v>211</v>
      </c>
      <c r="Y23" s="57">
        <f t="shared" si="7"/>
        <v>83.730158730158735</v>
      </c>
      <c r="Z23" s="31">
        <v>201</v>
      </c>
      <c r="AA23" s="46">
        <v>173</v>
      </c>
      <c r="AB23" s="57">
        <f t="shared" si="8"/>
        <v>86.069651741293526</v>
      </c>
      <c r="AC23" s="29"/>
      <c r="AD23" s="32"/>
    </row>
    <row r="24" spans="1:30" s="33" customFormat="1" ht="18" customHeight="1" x14ac:dyDescent="0.25">
      <c r="A24" s="52" t="s">
        <v>43</v>
      </c>
      <c r="B24" s="31">
        <v>770</v>
      </c>
      <c r="C24" s="31">
        <v>737</v>
      </c>
      <c r="D24" s="57">
        <f t="shared" si="0"/>
        <v>95.714285714285722</v>
      </c>
      <c r="E24" s="31">
        <v>342</v>
      </c>
      <c r="F24" s="31">
        <v>347</v>
      </c>
      <c r="G24" s="57">
        <f t="shared" si="1"/>
        <v>101.46198830409357</v>
      </c>
      <c r="H24" s="31">
        <v>133</v>
      </c>
      <c r="I24" s="31">
        <v>118</v>
      </c>
      <c r="J24" s="57">
        <f t="shared" si="2"/>
        <v>88.721804511278194</v>
      </c>
      <c r="K24" s="31">
        <v>37</v>
      </c>
      <c r="L24" s="31">
        <v>16</v>
      </c>
      <c r="M24" s="57">
        <f t="shared" si="3"/>
        <v>43.243243243243242</v>
      </c>
      <c r="N24" s="31">
        <v>25</v>
      </c>
      <c r="O24" s="31">
        <v>16</v>
      </c>
      <c r="P24" s="57">
        <f t="shared" si="4"/>
        <v>64</v>
      </c>
      <c r="Q24" s="31">
        <v>278</v>
      </c>
      <c r="R24" s="46">
        <v>249</v>
      </c>
      <c r="S24" s="57">
        <f t="shared" si="5"/>
        <v>89.568345323740999</v>
      </c>
      <c r="T24" s="31">
        <v>576</v>
      </c>
      <c r="U24" s="46">
        <v>561</v>
      </c>
      <c r="V24" s="57">
        <f t="shared" si="6"/>
        <v>97.395833333333343</v>
      </c>
      <c r="W24" s="31">
        <v>192</v>
      </c>
      <c r="X24" s="46">
        <v>194</v>
      </c>
      <c r="Y24" s="57">
        <f t="shared" si="7"/>
        <v>101.04166666666667</v>
      </c>
      <c r="Z24" s="31">
        <v>166</v>
      </c>
      <c r="AA24" s="46">
        <v>163</v>
      </c>
      <c r="AB24" s="57">
        <f t="shared" si="8"/>
        <v>98.192771084337352</v>
      </c>
      <c r="AC24" s="29"/>
      <c r="AD24" s="32"/>
    </row>
    <row r="25" spans="1:30" s="33" customFormat="1" ht="18" customHeight="1" x14ac:dyDescent="0.25">
      <c r="A25" s="53" t="s">
        <v>44</v>
      </c>
      <c r="B25" s="31">
        <v>1077</v>
      </c>
      <c r="C25" s="31">
        <v>1037</v>
      </c>
      <c r="D25" s="57">
        <f t="shared" si="0"/>
        <v>96.285979572887641</v>
      </c>
      <c r="E25" s="31">
        <v>571</v>
      </c>
      <c r="F25" s="31">
        <v>489</v>
      </c>
      <c r="G25" s="57">
        <f t="shared" si="1"/>
        <v>85.639229422066549</v>
      </c>
      <c r="H25" s="31">
        <v>145</v>
      </c>
      <c r="I25" s="31">
        <v>106</v>
      </c>
      <c r="J25" s="57">
        <f t="shared" si="2"/>
        <v>73.103448275862064</v>
      </c>
      <c r="K25" s="31">
        <v>46</v>
      </c>
      <c r="L25" s="31">
        <v>30</v>
      </c>
      <c r="M25" s="57">
        <f t="shared" si="3"/>
        <v>65.217391304347828</v>
      </c>
      <c r="N25" s="31">
        <v>20</v>
      </c>
      <c r="O25" s="31">
        <v>27</v>
      </c>
      <c r="P25" s="57">
        <f t="shared" si="4"/>
        <v>135</v>
      </c>
      <c r="Q25" s="31">
        <v>421</v>
      </c>
      <c r="R25" s="46">
        <v>432</v>
      </c>
      <c r="S25" s="57">
        <f t="shared" si="5"/>
        <v>102.61282660332543</v>
      </c>
      <c r="T25" s="31">
        <v>841</v>
      </c>
      <c r="U25" s="46">
        <v>778</v>
      </c>
      <c r="V25" s="57">
        <f t="shared" si="6"/>
        <v>92.508917954815701</v>
      </c>
      <c r="W25" s="31">
        <v>396</v>
      </c>
      <c r="X25" s="46">
        <v>254</v>
      </c>
      <c r="Y25" s="57">
        <f t="shared" si="7"/>
        <v>64.141414141414145</v>
      </c>
      <c r="Z25" s="31">
        <v>346</v>
      </c>
      <c r="AA25" s="46">
        <v>216</v>
      </c>
      <c r="AB25" s="57">
        <f t="shared" si="8"/>
        <v>62.427745664739888</v>
      </c>
      <c r="AC25" s="29"/>
      <c r="AD25" s="32"/>
    </row>
    <row r="26" spans="1:30" s="33" customFormat="1" ht="18" customHeight="1" x14ac:dyDescent="0.25">
      <c r="A26" s="52" t="s">
        <v>45</v>
      </c>
      <c r="B26" s="31">
        <v>2315</v>
      </c>
      <c r="C26" s="31">
        <v>2309</v>
      </c>
      <c r="D26" s="57">
        <f t="shared" si="0"/>
        <v>99.740820734341256</v>
      </c>
      <c r="E26" s="31">
        <v>341</v>
      </c>
      <c r="F26" s="31">
        <v>465</v>
      </c>
      <c r="G26" s="57">
        <f t="shared" si="1"/>
        <v>136.36363636363635</v>
      </c>
      <c r="H26" s="31">
        <v>238</v>
      </c>
      <c r="I26" s="31">
        <v>84</v>
      </c>
      <c r="J26" s="57">
        <f t="shared" si="2"/>
        <v>35.294117647058826</v>
      </c>
      <c r="K26" s="31">
        <v>14</v>
      </c>
      <c r="L26" s="31">
        <v>2</v>
      </c>
      <c r="M26" s="57">
        <f t="shared" si="3"/>
        <v>14.285714285714285</v>
      </c>
      <c r="N26" s="31">
        <v>3</v>
      </c>
      <c r="O26" s="31">
        <v>5</v>
      </c>
      <c r="P26" s="57">
        <f t="shared" si="4"/>
        <v>166.66666666666669</v>
      </c>
      <c r="Q26" s="31">
        <v>182</v>
      </c>
      <c r="R26" s="46">
        <v>295</v>
      </c>
      <c r="S26" s="57">
        <f t="shared" si="5"/>
        <v>162.08791208791209</v>
      </c>
      <c r="T26" s="31">
        <v>2186</v>
      </c>
      <c r="U26" s="46">
        <v>1873</v>
      </c>
      <c r="V26" s="57">
        <f t="shared" si="6"/>
        <v>85.681610247026526</v>
      </c>
      <c r="W26" s="31">
        <v>269</v>
      </c>
      <c r="X26" s="46">
        <v>274</v>
      </c>
      <c r="Y26" s="57">
        <f t="shared" si="7"/>
        <v>101.85873605947955</v>
      </c>
      <c r="Z26" s="31">
        <v>233</v>
      </c>
      <c r="AA26" s="46">
        <v>226</v>
      </c>
      <c r="AB26" s="57">
        <f t="shared" si="8"/>
        <v>96.995708154506431</v>
      </c>
      <c r="AC26" s="29"/>
      <c r="AD26" s="32"/>
    </row>
    <row r="27" spans="1:30" s="33" customFormat="1" ht="18" customHeight="1" x14ac:dyDescent="0.25">
      <c r="A27" s="52" t="s">
        <v>46</v>
      </c>
      <c r="B27" s="31">
        <v>1656</v>
      </c>
      <c r="C27" s="31">
        <v>1673</v>
      </c>
      <c r="D27" s="57">
        <f t="shared" si="0"/>
        <v>101.02657004830917</v>
      </c>
      <c r="E27" s="31">
        <v>410</v>
      </c>
      <c r="F27" s="31">
        <v>461</v>
      </c>
      <c r="G27" s="57">
        <f t="shared" si="1"/>
        <v>112.43902439024392</v>
      </c>
      <c r="H27" s="31">
        <v>155</v>
      </c>
      <c r="I27" s="31">
        <v>139</v>
      </c>
      <c r="J27" s="57">
        <f t="shared" si="2"/>
        <v>89.677419354838705</v>
      </c>
      <c r="K27" s="31">
        <v>81</v>
      </c>
      <c r="L27" s="31">
        <v>47</v>
      </c>
      <c r="M27" s="57">
        <f t="shared" si="3"/>
        <v>58.024691358024697</v>
      </c>
      <c r="N27" s="31">
        <v>63</v>
      </c>
      <c r="O27" s="31">
        <v>65</v>
      </c>
      <c r="P27" s="57">
        <f t="shared" si="4"/>
        <v>103.17460317460319</v>
      </c>
      <c r="Q27" s="31">
        <v>343</v>
      </c>
      <c r="R27" s="46">
        <v>445</v>
      </c>
      <c r="S27" s="57">
        <f t="shared" si="5"/>
        <v>129.73760932944606</v>
      </c>
      <c r="T27" s="31">
        <v>1439</v>
      </c>
      <c r="U27" s="46">
        <v>1419</v>
      </c>
      <c r="V27" s="57">
        <f t="shared" si="6"/>
        <v>98.610145934676865</v>
      </c>
      <c r="W27" s="31">
        <v>249</v>
      </c>
      <c r="X27" s="46">
        <v>252</v>
      </c>
      <c r="Y27" s="57">
        <f t="shared" si="7"/>
        <v>101.20481927710843</v>
      </c>
      <c r="Z27" s="31">
        <v>221</v>
      </c>
      <c r="AA27" s="46">
        <v>234</v>
      </c>
      <c r="AB27" s="57">
        <f t="shared" si="8"/>
        <v>105.88235294117648</v>
      </c>
      <c r="AC27" s="29"/>
      <c r="AD27" s="32"/>
    </row>
    <row r="28" spans="1:30" s="33" customFormat="1" ht="18" customHeight="1" x14ac:dyDescent="0.25">
      <c r="A28" s="54" t="s">
        <v>47</v>
      </c>
      <c r="B28" s="31">
        <v>1458</v>
      </c>
      <c r="C28" s="31">
        <v>1413</v>
      </c>
      <c r="D28" s="57">
        <f t="shared" si="0"/>
        <v>96.913580246913583</v>
      </c>
      <c r="E28" s="31">
        <v>492</v>
      </c>
      <c r="F28" s="31">
        <v>436</v>
      </c>
      <c r="G28" s="57">
        <f t="shared" si="1"/>
        <v>88.617886178861795</v>
      </c>
      <c r="H28" s="31">
        <v>182</v>
      </c>
      <c r="I28" s="31">
        <v>219</v>
      </c>
      <c r="J28" s="57">
        <f t="shared" si="2"/>
        <v>120.32967032967032</v>
      </c>
      <c r="K28" s="31">
        <v>8</v>
      </c>
      <c r="L28" s="31">
        <v>26</v>
      </c>
      <c r="M28" s="57">
        <f t="shared" si="3"/>
        <v>325</v>
      </c>
      <c r="N28" s="31">
        <v>26</v>
      </c>
      <c r="O28" s="31">
        <v>5</v>
      </c>
      <c r="P28" s="57">
        <f t="shared" si="4"/>
        <v>19.230769230769234</v>
      </c>
      <c r="Q28" s="31">
        <v>405</v>
      </c>
      <c r="R28" s="46">
        <v>416</v>
      </c>
      <c r="S28" s="57">
        <f t="shared" si="5"/>
        <v>102.71604938271605</v>
      </c>
      <c r="T28" s="31">
        <v>1209</v>
      </c>
      <c r="U28" s="46">
        <v>1074</v>
      </c>
      <c r="V28" s="57">
        <f t="shared" si="6"/>
        <v>88.833746898263016</v>
      </c>
      <c r="W28" s="31">
        <v>369</v>
      </c>
      <c r="X28" s="46">
        <v>234</v>
      </c>
      <c r="Y28" s="57">
        <f t="shared" si="7"/>
        <v>63.414634146341463</v>
      </c>
      <c r="Z28" s="31">
        <v>322</v>
      </c>
      <c r="AA28" s="46">
        <v>216</v>
      </c>
      <c r="AB28" s="57">
        <f t="shared" si="8"/>
        <v>67.080745341614914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M4:M5"/>
    <mergeCell ref="H4:H5"/>
    <mergeCell ref="Q3:S3"/>
    <mergeCell ref="I4:I5"/>
    <mergeCell ref="T3:V3"/>
    <mergeCell ref="W3:Y3"/>
    <mergeCell ref="G4:G5"/>
    <mergeCell ref="V4:V5"/>
    <mergeCell ref="W4:W5"/>
    <mergeCell ref="N4:N5"/>
    <mergeCell ref="O4:O5"/>
    <mergeCell ref="P4:P5"/>
    <mergeCell ref="Q4:Q5"/>
    <mergeCell ref="R4:R5"/>
    <mergeCell ref="S4:S5"/>
    <mergeCell ref="X1:Y1"/>
    <mergeCell ref="AA4:AA5"/>
    <mergeCell ref="J4:J5"/>
    <mergeCell ref="K4:K5"/>
    <mergeCell ref="L4:L5"/>
    <mergeCell ref="Z4:Z5"/>
    <mergeCell ref="X2:Y2"/>
    <mergeCell ref="Z2:AA2"/>
    <mergeCell ref="N3:P3"/>
    <mergeCell ref="Z3:AB3"/>
    <mergeCell ref="AB4:AB5"/>
    <mergeCell ref="X4:X5"/>
    <mergeCell ref="Y4:Y5"/>
    <mergeCell ref="B1:M1"/>
    <mergeCell ref="T4:T5"/>
    <mergeCell ref="U4:U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M7" activePane="bottomRight" state="frozen"/>
      <selection activeCell="A4" sqref="A4:A6"/>
      <selection pane="topRight" activeCell="A4" sqref="A4:A6"/>
      <selection pane="bottomLeft" activeCell="A4" sqref="A4:A6"/>
      <selection pane="bottomRight" activeCell="A7" sqref="A7:XFD7"/>
    </sheetView>
  </sheetViews>
  <sheetFormatPr defaultRowHeight="14.25" x14ac:dyDescent="0.2"/>
  <cols>
    <col min="1" max="1" width="29.140625" style="37" customWidth="1"/>
    <col min="2" max="2" width="9" style="37" customWidth="1"/>
    <col min="3" max="3" width="8.7109375" style="37" customWidth="1"/>
    <col min="4" max="4" width="8.28515625" style="37" customWidth="1"/>
    <col min="5" max="5" width="8.7109375" style="37" customWidth="1"/>
    <col min="6" max="6" width="9.28515625" style="37" customWidth="1"/>
    <col min="7" max="7" width="7.42578125" style="37" customWidth="1"/>
    <col min="8" max="8" width="7.7109375" style="37" customWidth="1"/>
    <col min="9" max="9" width="7.5703125" style="37" customWidth="1"/>
    <col min="10" max="10" width="7.42578125" style="37" customWidth="1"/>
    <col min="11" max="11" width="7.28515625" style="37" customWidth="1"/>
    <col min="12" max="12" width="7.5703125" style="37" customWidth="1"/>
    <col min="13" max="13" width="9" style="37" customWidth="1"/>
    <col min="14" max="15" width="7.7109375" style="37" customWidth="1"/>
    <col min="16" max="16" width="8.140625" style="37" customWidth="1"/>
    <col min="17" max="17" width="8" style="37" customWidth="1"/>
    <col min="18" max="18" width="8.28515625" style="37" customWidth="1"/>
    <col min="19" max="19" width="8.140625" style="37" customWidth="1"/>
    <col min="20" max="20" width="8" style="37" customWidth="1"/>
    <col min="21" max="21" width="7.855468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7.5703125" style="37" customWidth="1"/>
    <col min="26" max="26" width="8.42578125" style="37" customWidth="1"/>
    <col min="27" max="27" width="8" style="37" customWidth="1"/>
    <col min="28" max="16384" width="9.140625" style="37"/>
  </cols>
  <sheetData>
    <row r="1" spans="1:32" s="22" customFormat="1" ht="60.75" customHeight="1" x14ac:dyDescent="0.35">
      <c r="B1" s="91" t="s">
        <v>65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21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92"/>
      <c r="Y2" s="92"/>
      <c r="Z2" s="86" t="s">
        <v>5</v>
      </c>
      <c r="AA2" s="86"/>
    </row>
    <row r="3" spans="1:32" s="26" customFormat="1" ht="67.5" customHeight="1" x14ac:dyDescent="0.25">
      <c r="A3" s="93"/>
      <c r="B3" s="83" t="s">
        <v>19</v>
      </c>
      <c r="C3" s="83"/>
      <c r="D3" s="83"/>
      <c r="E3" s="83" t="s">
        <v>20</v>
      </c>
      <c r="F3" s="83"/>
      <c r="G3" s="83"/>
      <c r="H3" s="83" t="s">
        <v>60</v>
      </c>
      <c r="I3" s="83"/>
      <c r="J3" s="83"/>
      <c r="K3" s="83" t="s">
        <v>7</v>
      </c>
      <c r="L3" s="83"/>
      <c r="M3" s="83"/>
      <c r="N3" s="83" t="s">
        <v>8</v>
      </c>
      <c r="O3" s="83"/>
      <c r="P3" s="83"/>
      <c r="Q3" s="88" t="s">
        <v>6</v>
      </c>
      <c r="R3" s="89"/>
      <c r="S3" s="90"/>
      <c r="T3" s="83" t="s">
        <v>14</v>
      </c>
      <c r="U3" s="83"/>
      <c r="V3" s="83"/>
      <c r="W3" s="83" t="s">
        <v>9</v>
      </c>
      <c r="X3" s="83"/>
      <c r="Y3" s="83"/>
      <c r="Z3" s="83" t="s">
        <v>10</v>
      </c>
      <c r="AA3" s="83"/>
      <c r="AB3" s="83"/>
    </row>
    <row r="4" spans="1:32" s="27" customFormat="1" ht="19.5" customHeight="1" x14ac:dyDescent="0.25">
      <c r="A4" s="93"/>
      <c r="B4" s="84" t="s">
        <v>13</v>
      </c>
      <c r="C4" s="84" t="s">
        <v>25</v>
      </c>
      <c r="D4" s="85" t="s">
        <v>2</v>
      </c>
      <c r="E4" s="84" t="s">
        <v>13</v>
      </c>
      <c r="F4" s="84" t="s">
        <v>25</v>
      </c>
      <c r="G4" s="85" t="s">
        <v>2</v>
      </c>
      <c r="H4" s="84" t="s">
        <v>13</v>
      </c>
      <c r="I4" s="84" t="s">
        <v>25</v>
      </c>
      <c r="J4" s="85" t="s">
        <v>2</v>
      </c>
      <c r="K4" s="84" t="s">
        <v>13</v>
      </c>
      <c r="L4" s="84" t="s">
        <v>25</v>
      </c>
      <c r="M4" s="85" t="s">
        <v>2</v>
      </c>
      <c r="N4" s="84" t="s">
        <v>13</v>
      </c>
      <c r="O4" s="84" t="s">
        <v>25</v>
      </c>
      <c r="P4" s="85" t="s">
        <v>2</v>
      </c>
      <c r="Q4" s="84" t="s">
        <v>13</v>
      </c>
      <c r="R4" s="84" t="s">
        <v>25</v>
      </c>
      <c r="S4" s="85" t="s">
        <v>2</v>
      </c>
      <c r="T4" s="84" t="s">
        <v>13</v>
      </c>
      <c r="U4" s="84" t="s">
        <v>25</v>
      </c>
      <c r="V4" s="85" t="s">
        <v>2</v>
      </c>
      <c r="W4" s="84" t="s">
        <v>13</v>
      </c>
      <c r="X4" s="84" t="s">
        <v>25</v>
      </c>
      <c r="Y4" s="85" t="s">
        <v>2</v>
      </c>
      <c r="Z4" s="84" t="s">
        <v>13</v>
      </c>
      <c r="AA4" s="84" t="s">
        <v>25</v>
      </c>
      <c r="AB4" s="85" t="s">
        <v>2</v>
      </c>
    </row>
    <row r="5" spans="1:32" s="27" customFormat="1" ht="15.75" customHeight="1" x14ac:dyDescent="0.25">
      <c r="A5" s="93"/>
      <c r="B5" s="84"/>
      <c r="C5" s="84"/>
      <c r="D5" s="85"/>
      <c r="E5" s="84"/>
      <c r="F5" s="84"/>
      <c r="G5" s="85"/>
      <c r="H5" s="84"/>
      <c r="I5" s="84"/>
      <c r="J5" s="85"/>
      <c r="K5" s="84"/>
      <c r="L5" s="84"/>
      <c r="M5" s="85"/>
      <c r="N5" s="84"/>
      <c r="O5" s="84"/>
      <c r="P5" s="85"/>
      <c r="Q5" s="84"/>
      <c r="R5" s="84"/>
      <c r="S5" s="85"/>
      <c r="T5" s="84"/>
      <c r="U5" s="84"/>
      <c r="V5" s="85"/>
      <c r="W5" s="84"/>
      <c r="X5" s="84"/>
      <c r="Y5" s="85"/>
      <c r="Z5" s="84"/>
      <c r="AA5" s="84"/>
      <c r="AB5" s="85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10635</v>
      </c>
      <c r="C7" s="28">
        <f>SUM(C8:C28)</f>
        <v>9179</v>
      </c>
      <c r="D7" s="56">
        <f>IF(B7=0,0,C7/B7)*100</f>
        <v>86.309355900329095</v>
      </c>
      <c r="E7" s="28">
        <f>SUM(E8:E28)</f>
        <v>4232</v>
      </c>
      <c r="F7" s="28">
        <f>SUM(F8:F28)</f>
        <v>3823</v>
      </c>
      <c r="G7" s="56">
        <f>IF(E7=0,0,F7/E7)*100</f>
        <v>90.33553875236295</v>
      </c>
      <c r="H7" s="28">
        <f>SUM(H8:H28)</f>
        <v>546</v>
      </c>
      <c r="I7" s="28">
        <f>SUM(I8:I28)</f>
        <v>400</v>
      </c>
      <c r="J7" s="56">
        <f>IF(H7=0,0,I7/H7)*100</f>
        <v>73.260073260073256</v>
      </c>
      <c r="K7" s="28">
        <f>SUM(K8:K28)</f>
        <v>107</v>
      </c>
      <c r="L7" s="28">
        <f>SUM(L8:L28)</f>
        <v>40</v>
      </c>
      <c r="M7" s="56">
        <f>IF(K7=0,0,L7/K7)*100</f>
        <v>37.383177570093459</v>
      </c>
      <c r="N7" s="28">
        <f>SUM(N8:N28)</f>
        <v>215</v>
      </c>
      <c r="O7" s="28">
        <f>SUM(O8:O28)</f>
        <v>86</v>
      </c>
      <c r="P7" s="56">
        <f>IF(N7=0,0,O7/N7)*100</f>
        <v>40</v>
      </c>
      <c r="Q7" s="28">
        <f>SUM(Q8:Q28)</f>
        <v>3107</v>
      </c>
      <c r="R7" s="28">
        <f>SUM(R8:R28)</f>
        <v>2898</v>
      </c>
      <c r="S7" s="56">
        <f>IF(Q7=0,0,R7/Q7)*100</f>
        <v>93.273253942710014</v>
      </c>
      <c r="T7" s="28">
        <f>SUM(T8:T28)</f>
        <v>8956</v>
      </c>
      <c r="U7" s="28">
        <f>SUM(U8:U28)</f>
        <v>7179</v>
      </c>
      <c r="V7" s="56">
        <f>IF(T7=0,0,U7/T7)*100</f>
        <v>80.158552925413133</v>
      </c>
      <c r="W7" s="28">
        <f>SUM(W8:W28)</f>
        <v>2727</v>
      </c>
      <c r="X7" s="28">
        <f>SUM(X8:X28)</f>
        <v>2381</v>
      </c>
      <c r="Y7" s="56">
        <f>IF(W7=0,0,X7/W7)*100</f>
        <v>87.312064539787315</v>
      </c>
      <c r="Z7" s="28">
        <f>SUM(Z8:Z28)</f>
        <v>2283</v>
      </c>
      <c r="AA7" s="28">
        <f>SUM(AA8:AA28)</f>
        <v>2058</v>
      </c>
      <c r="AB7" s="56">
        <f>IF(Z7=0,0,AA7/Z7)*100</f>
        <v>90.144546649145866</v>
      </c>
      <c r="AC7" s="29"/>
      <c r="AF7" s="33"/>
    </row>
    <row r="8" spans="1:32" s="33" customFormat="1" ht="18" customHeight="1" x14ac:dyDescent="0.25">
      <c r="A8" s="51" t="s">
        <v>27</v>
      </c>
      <c r="B8" s="31">
        <v>446</v>
      </c>
      <c r="C8" s="31">
        <v>383</v>
      </c>
      <c r="D8" s="57">
        <f t="shared" ref="D8:D28" si="0">IF(B8=0,0,C8/B8)*100</f>
        <v>85.874439461883412</v>
      </c>
      <c r="E8" s="31">
        <v>169</v>
      </c>
      <c r="F8" s="31">
        <v>146</v>
      </c>
      <c r="G8" s="57">
        <f t="shared" ref="G8:G28" si="1">IF(E8=0,0,F8/E8)*100</f>
        <v>86.390532544378701</v>
      </c>
      <c r="H8" s="31">
        <v>17</v>
      </c>
      <c r="I8" s="31">
        <v>15</v>
      </c>
      <c r="J8" s="57">
        <f t="shared" ref="J8:J28" si="2">IF(H8=0,0,I8/H8)*100</f>
        <v>88.235294117647058</v>
      </c>
      <c r="K8" s="31">
        <v>4</v>
      </c>
      <c r="L8" s="31">
        <v>4</v>
      </c>
      <c r="M8" s="57">
        <f t="shared" ref="M8:M28" si="3">IF(K8=0,0,L8/K8)*100</f>
        <v>100</v>
      </c>
      <c r="N8" s="31">
        <v>14</v>
      </c>
      <c r="O8" s="31">
        <v>3</v>
      </c>
      <c r="P8" s="57">
        <f t="shared" ref="P8:P28" si="4">IF(N8=0,0,O8/N8)*100</f>
        <v>21.428571428571427</v>
      </c>
      <c r="Q8" s="31">
        <v>157</v>
      </c>
      <c r="R8" s="46">
        <v>136</v>
      </c>
      <c r="S8" s="57">
        <f t="shared" ref="S8:S28" si="5">IF(Q8=0,0,R8/Q8)*100</f>
        <v>86.624203821656053</v>
      </c>
      <c r="T8" s="31">
        <v>370</v>
      </c>
      <c r="U8" s="46">
        <v>325</v>
      </c>
      <c r="V8" s="57">
        <f t="shared" ref="V8:V28" si="6">IF(T8=0,0,U8/T8)*100</f>
        <v>87.837837837837839</v>
      </c>
      <c r="W8" s="31">
        <v>95</v>
      </c>
      <c r="X8" s="46">
        <v>92</v>
      </c>
      <c r="Y8" s="57">
        <f t="shared" ref="Y8:Y28" si="7">IF(W8=0,0,X8/W8)*100</f>
        <v>96.84210526315789</v>
      </c>
      <c r="Z8" s="31">
        <v>84</v>
      </c>
      <c r="AA8" s="46">
        <v>90</v>
      </c>
      <c r="AB8" s="57">
        <f t="shared" ref="AB8:AB28" si="8">IF(Z8=0,0,AA8/Z8)*100</f>
        <v>107.14285714285714</v>
      </c>
      <c r="AC8" s="29"/>
      <c r="AD8" s="32"/>
    </row>
    <row r="9" spans="1:32" s="34" customFormat="1" ht="18" customHeight="1" x14ac:dyDescent="0.25">
      <c r="A9" s="52" t="s">
        <v>28</v>
      </c>
      <c r="B9" s="31">
        <v>423</v>
      </c>
      <c r="C9" s="31">
        <v>350</v>
      </c>
      <c r="D9" s="57">
        <f t="shared" si="0"/>
        <v>82.742316784869971</v>
      </c>
      <c r="E9" s="31">
        <v>105</v>
      </c>
      <c r="F9" s="31">
        <v>90</v>
      </c>
      <c r="G9" s="57">
        <f t="shared" si="1"/>
        <v>85.714285714285708</v>
      </c>
      <c r="H9" s="31">
        <v>13</v>
      </c>
      <c r="I9" s="31">
        <v>11</v>
      </c>
      <c r="J9" s="57">
        <f t="shared" si="2"/>
        <v>84.615384615384613</v>
      </c>
      <c r="K9" s="31">
        <v>3</v>
      </c>
      <c r="L9" s="31">
        <v>1</v>
      </c>
      <c r="M9" s="57">
        <f t="shared" si="3"/>
        <v>33.333333333333329</v>
      </c>
      <c r="N9" s="31">
        <v>2</v>
      </c>
      <c r="O9" s="31">
        <v>4</v>
      </c>
      <c r="P9" s="57">
        <f t="shared" si="4"/>
        <v>200</v>
      </c>
      <c r="Q9" s="31">
        <v>84</v>
      </c>
      <c r="R9" s="46">
        <v>62</v>
      </c>
      <c r="S9" s="57">
        <f t="shared" si="5"/>
        <v>73.80952380952381</v>
      </c>
      <c r="T9" s="31">
        <v>376</v>
      </c>
      <c r="U9" s="46">
        <v>317</v>
      </c>
      <c r="V9" s="57">
        <f t="shared" si="6"/>
        <v>84.308510638297875</v>
      </c>
      <c r="W9" s="31">
        <v>62</v>
      </c>
      <c r="X9" s="46">
        <v>58</v>
      </c>
      <c r="Y9" s="57">
        <f t="shared" si="7"/>
        <v>93.548387096774192</v>
      </c>
      <c r="Z9" s="31">
        <v>56</v>
      </c>
      <c r="AA9" s="46">
        <v>56</v>
      </c>
      <c r="AB9" s="57">
        <f t="shared" si="8"/>
        <v>100</v>
      </c>
      <c r="AC9" s="29"/>
      <c r="AD9" s="32"/>
    </row>
    <row r="10" spans="1:32" s="33" customFormat="1" ht="18" customHeight="1" x14ac:dyDescent="0.25">
      <c r="A10" s="52" t="s">
        <v>29</v>
      </c>
      <c r="B10" s="31">
        <v>245</v>
      </c>
      <c r="C10" s="31">
        <v>162</v>
      </c>
      <c r="D10" s="57">
        <f t="shared" si="0"/>
        <v>66.122448979591837</v>
      </c>
      <c r="E10" s="31">
        <v>128</v>
      </c>
      <c r="F10" s="31">
        <v>62</v>
      </c>
      <c r="G10" s="57">
        <f t="shared" si="1"/>
        <v>48.4375</v>
      </c>
      <c r="H10" s="31">
        <v>13</v>
      </c>
      <c r="I10" s="31">
        <v>3</v>
      </c>
      <c r="J10" s="57">
        <f t="shared" si="2"/>
        <v>23.076923076923077</v>
      </c>
      <c r="K10" s="31">
        <v>1</v>
      </c>
      <c r="L10" s="31">
        <v>0</v>
      </c>
      <c r="M10" s="57">
        <f t="shared" si="3"/>
        <v>0</v>
      </c>
      <c r="N10" s="31">
        <v>1</v>
      </c>
      <c r="O10" s="31">
        <v>1</v>
      </c>
      <c r="P10" s="57">
        <f t="shared" si="4"/>
        <v>100</v>
      </c>
      <c r="Q10" s="31">
        <v>110</v>
      </c>
      <c r="R10" s="46">
        <v>56</v>
      </c>
      <c r="S10" s="57">
        <f t="shared" si="5"/>
        <v>50.909090909090907</v>
      </c>
      <c r="T10" s="31">
        <v>194</v>
      </c>
      <c r="U10" s="46">
        <v>143</v>
      </c>
      <c r="V10" s="57">
        <f t="shared" si="6"/>
        <v>73.711340206185568</v>
      </c>
      <c r="W10" s="31">
        <v>79</v>
      </c>
      <c r="X10" s="46">
        <v>43</v>
      </c>
      <c r="Y10" s="57">
        <f t="shared" si="7"/>
        <v>54.430379746835442</v>
      </c>
      <c r="Z10" s="31">
        <v>64</v>
      </c>
      <c r="AA10" s="46">
        <v>38</v>
      </c>
      <c r="AB10" s="57">
        <f t="shared" si="8"/>
        <v>59.375</v>
      </c>
      <c r="AC10" s="29"/>
      <c r="AD10" s="32"/>
    </row>
    <row r="11" spans="1:32" s="33" customFormat="1" ht="18" customHeight="1" x14ac:dyDescent="0.25">
      <c r="A11" s="52" t="s">
        <v>30</v>
      </c>
      <c r="B11" s="31">
        <v>304</v>
      </c>
      <c r="C11" s="31">
        <v>244</v>
      </c>
      <c r="D11" s="57">
        <f t="shared" si="0"/>
        <v>80.26315789473685</v>
      </c>
      <c r="E11" s="31">
        <v>173</v>
      </c>
      <c r="F11" s="31">
        <v>136</v>
      </c>
      <c r="G11" s="57">
        <f t="shared" si="1"/>
        <v>78.612716763005778</v>
      </c>
      <c r="H11" s="31">
        <v>27</v>
      </c>
      <c r="I11" s="31">
        <v>9</v>
      </c>
      <c r="J11" s="57">
        <f t="shared" si="2"/>
        <v>33.333333333333329</v>
      </c>
      <c r="K11" s="31">
        <v>2</v>
      </c>
      <c r="L11" s="31">
        <v>1</v>
      </c>
      <c r="M11" s="57">
        <f t="shared" si="3"/>
        <v>50</v>
      </c>
      <c r="N11" s="31">
        <v>0</v>
      </c>
      <c r="O11" s="31">
        <v>0</v>
      </c>
      <c r="P11" s="57">
        <f t="shared" si="4"/>
        <v>0</v>
      </c>
      <c r="Q11" s="31">
        <v>144</v>
      </c>
      <c r="R11" s="46">
        <v>128</v>
      </c>
      <c r="S11" s="57">
        <f t="shared" si="5"/>
        <v>88.888888888888886</v>
      </c>
      <c r="T11" s="31">
        <v>230</v>
      </c>
      <c r="U11" s="46">
        <v>196</v>
      </c>
      <c r="V11" s="57">
        <f t="shared" si="6"/>
        <v>85.217391304347828</v>
      </c>
      <c r="W11" s="31">
        <v>101</v>
      </c>
      <c r="X11" s="46">
        <v>90</v>
      </c>
      <c r="Y11" s="57">
        <f t="shared" si="7"/>
        <v>89.10891089108911</v>
      </c>
      <c r="Z11" s="31">
        <v>81</v>
      </c>
      <c r="AA11" s="46">
        <v>73</v>
      </c>
      <c r="AB11" s="57">
        <f t="shared" si="8"/>
        <v>90.123456790123456</v>
      </c>
      <c r="AC11" s="29"/>
      <c r="AD11" s="32"/>
    </row>
    <row r="12" spans="1:32" s="33" customFormat="1" ht="18" customHeight="1" x14ac:dyDescent="0.25">
      <c r="A12" s="52" t="s">
        <v>31</v>
      </c>
      <c r="B12" s="31">
        <v>293</v>
      </c>
      <c r="C12" s="31">
        <v>227</v>
      </c>
      <c r="D12" s="57">
        <f t="shared" si="0"/>
        <v>77.474402730375431</v>
      </c>
      <c r="E12" s="31">
        <v>120</v>
      </c>
      <c r="F12" s="31">
        <v>80</v>
      </c>
      <c r="G12" s="57">
        <f t="shared" si="1"/>
        <v>66.666666666666657</v>
      </c>
      <c r="H12" s="31">
        <v>21</v>
      </c>
      <c r="I12" s="31">
        <v>11</v>
      </c>
      <c r="J12" s="57">
        <f t="shared" si="2"/>
        <v>52.380952380952387</v>
      </c>
      <c r="K12" s="31">
        <v>1</v>
      </c>
      <c r="L12" s="31">
        <v>0</v>
      </c>
      <c r="M12" s="57">
        <f t="shared" si="3"/>
        <v>0</v>
      </c>
      <c r="N12" s="31">
        <v>8</v>
      </c>
      <c r="O12" s="31">
        <v>3</v>
      </c>
      <c r="P12" s="57">
        <f t="shared" si="4"/>
        <v>37.5</v>
      </c>
      <c r="Q12" s="31">
        <v>93</v>
      </c>
      <c r="R12" s="46">
        <v>69</v>
      </c>
      <c r="S12" s="57">
        <f t="shared" si="5"/>
        <v>74.193548387096769</v>
      </c>
      <c r="T12" s="31">
        <v>239</v>
      </c>
      <c r="U12" s="46">
        <v>198</v>
      </c>
      <c r="V12" s="57">
        <f t="shared" si="6"/>
        <v>82.845188284518827</v>
      </c>
      <c r="W12" s="31">
        <v>71</v>
      </c>
      <c r="X12" s="46">
        <v>53</v>
      </c>
      <c r="Y12" s="57">
        <f t="shared" si="7"/>
        <v>74.647887323943664</v>
      </c>
      <c r="Z12" s="31">
        <v>64</v>
      </c>
      <c r="AA12" s="46">
        <v>48</v>
      </c>
      <c r="AB12" s="57">
        <f t="shared" si="8"/>
        <v>75</v>
      </c>
      <c r="AC12" s="29"/>
      <c r="AD12" s="32"/>
    </row>
    <row r="13" spans="1:32" s="33" customFormat="1" ht="18" customHeight="1" x14ac:dyDescent="0.25">
      <c r="A13" s="52" t="s">
        <v>32</v>
      </c>
      <c r="B13" s="31">
        <v>328</v>
      </c>
      <c r="C13" s="31">
        <v>231</v>
      </c>
      <c r="D13" s="57">
        <f t="shared" si="0"/>
        <v>70.426829268292678</v>
      </c>
      <c r="E13" s="31">
        <v>155</v>
      </c>
      <c r="F13" s="31">
        <v>84</v>
      </c>
      <c r="G13" s="57">
        <f t="shared" si="1"/>
        <v>54.193548387096783</v>
      </c>
      <c r="H13" s="31">
        <v>21</v>
      </c>
      <c r="I13" s="31">
        <v>11</v>
      </c>
      <c r="J13" s="57">
        <f t="shared" si="2"/>
        <v>52.380952380952387</v>
      </c>
      <c r="K13" s="31">
        <v>1</v>
      </c>
      <c r="L13" s="31">
        <v>1</v>
      </c>
      <c r="M13" s="57">
        <f t="shared" si="3"/>
        <v>100</v>
      </c>
      <c r="N13" s="31">
        <v>0</v>
      </c>
      <c r="O13" s="31">
        <v>0</v>
      </c>
      <c r="P13" s="57">
        <f t="shared" si="4"/>
        <v>0</v>
      </c>
      <c r="Q13" s="31">
        <v>94</v>
      </c>
      <c r="R13" s="46">
        <v>67</v>
      </c>
      <c r="S13" s="57">
        <f t="shared" si="5"/>
        <v>71.276595744680847</v>
      </c>
      <c r="T13" s="31">
        <v>262</v>
      </c>
      <c r="U13" s="46">
        <v>196</v>
      </c>
      <c r="V13" s="57">
        <f t="shared" si="6"/>
        <v>74.809160305343511</v>
      </c>
      <c r="W13" s="31">
        <v>93</v>
      </c>
      <c r="X13" s="46">
        <v>51</v>
      </c>
      <c r="Y13" s="57">
        <f t="shared" si="7"/>
        <v>54.838709677419352</v>
      </c>
      <c r="Z13" s="31">
        <v>73</v>
      </c>
      <c r="AA13" s="46">
        <v>39</v>
      </c>
      <c r="AB13" s="57">
        <f t="shared" si="8"/>
        <v>53.424657534246577</v>
      </c>
      <c r="AC13" s="29"/>
      <c r="AD13" s="32"/>
    </row>
    <row r="14" spans="1:32" s="33" customFormat="1" ht="18" customHeight="1" x14ac:dyDescent="0.25">
      <c r="A14" s="52" t="s">
        <v>33</v>
      </c>
      <c r="B14" s="31">
        <v>64</v>
      </c>
      <c r="C14" s="31">
        <v>64</v>
      </c>
      <c r="D14" s="57">
        <f t="shared" si="0"/>
        <v>100</v>
      </c>
      <c r="E14" s="31">
        <v>34</v>
      </c>
      <c r="F14" s="31">
        <v>40</v>
      </c>
      <c r="G14" s="57">
        <f t="shared" si="1"/>
        <v>117.64705882352942</v>
      </c>
      <c r="H14" s="31">
        <v>7</v>
      </c>
      <c r="I14" s="31">
        <v>2</v>
      </c>
      <c r="J14" s="57">
        <f t="shared" si="2"/>
        <v>28.571428571428569</v>
      </c>
      <c r="K14" s="31">
        <v>0</v>
      </c>
      <c r="L14" s="31">
        <v>0</v>
      </c>
      <c r="M14" s="57">
        <f t="shared" si="3"/>
        <v>0</v>
      </c>
      <c r="N14" s="31">
        <v>0</v>
      </c>
      <c r="O14" s="31">
        <v>2</v>
      </c>
      <c r="P14" s="57">
        <f t="shared" si="4"/>
        <v>0</v>
      </c>
      <c r="Q14" s="31">
        <v>20</v>
      </c>
      <c r="R14" s="46">
        <v>32</v>
      </c>
      <c r="S14" s="57">
        <f t="shared" si="5"/>
        <v>160</v>
      </c>
      <c r="T14" s="31">
        <v>45</v>
      </c>
      <c r="U14" s="46">
        <v>54</v>
      </c>
      <c r="V14" s="57">
        <f t="shared" si="6"/>
        <v>120</v>
      </c>
      <c r="W14" s="31">
        <v>17</v>
      </c>
      <c r="X14" s="46">
        <v>30</v>
      </c>
      <c r="Y14" s="57">
        <f t="shared" si="7"/>
        <v>176.47058823529412</v>
      </c>
      <c r="Z14" s="31">
        <v>17</v>
      </c>
      <c r="AA14" s="46">
        <v>28</v>
      </c>
      <c r="AB14" s="57">
        <f t="shared" si="8"/>
        <v>164.70588235294116</v>
      </c>
      <c r="AC14" s="29"/>
      <c r="AD14" s="32"/>
    </row>
    <row r="15" spans="1:32" s="33" customFormat="1" ht="18" customHeight="1" x14ac:dyDescent="0.25">
      <c r="A15" s="52" t="s">
        <v>34</v>
      </c>
      <c r="B15" s="31">
        <v>307</v>
      </c>
      <c r="C15" s="31">
        <v>245</v>
      </c>
      <c r="D15" s="57">
        <f t="shared" si="0"/>
        <v>79.804560260586328</v>
      </c>
      <c r="E15" s="31">
        <v>91</v>
      </c>
      <c r="F15" s="31">
        <v>57</v>
      </c>
      <c r="G15" s="57">
        <f t="shared" si="1"/>
        <v>62.637362637362635</v>
      </c>
      <c r="H15" s="31">
        <v>9</v>
      </c>
      <c r="I15" s="31">
        <v>9</v>
      </c>
      <c r="J15" s="57">
        <f t="shared" si="2"/>
        <v>100</v>
      </c>
      <c r="K15" s="31">
        <v>3</v>
      </c>
      <c r="L15" s="31">
        <v>2</v>
      </c>
      <c r="M15" s="57">
        <f t="shared" si="3"/>
        <v>66.666666666666657</v>
      </c>
      <c r="N15" s="31">
        <v>0</v>
      </c>
      <c r="O15" s="31">
        <v>0</v>
      </c>
      <c r="P15" s="57">
        <f t="shared" si="4"/>
        <v>0</v>
      </c>
      <c r="Q15" s="31">
        <v>62</v>
      </c>
      <c r="R15" s="46">
        <v>45</v>
      </c>
      <c r="S15" s="57">
        <f t="shared" si="5"/>
        <v>72.58064516129032</v>
      </c>
      <c r="T15" s="31">
        <v>269</v>
      </c>
      <c r="U15" s="46">
        <v>215</v>
      </c>
      <c r="V15" s="57">
        <f t="shared" si="6"/>
        <v>79.925650557620827</v>
      </c>
      <c r="W15" s="31">
        <v>57</v>
      </c>
      <c r="X15" s="46">
        <v>28</v>
      </c>
      <c r="Y15" s="57">
        <f t="shared" si="7"/>
        <v>49.122807017543856</v>
      </c>
      <c r="Z15" s="31">
        <v>47</v>
      </c>
      <c r="AA15" s="46">
        <v>24</v>
      </c>
      <c r="AB15" s="57">
        <f t="shared" si="8"/>
        <v>51.063829787234042</v>
      </c>
      <c r="AC15" s="29"/>
      <c r="AD15" s="32"/>
    </row>
    <row r="16" spans="1:32" s="33" customFormat="1" ht="18" customHeight="1" x14ac:dyDescent="0.25">
      <c r="A16" s="52" t="s">
        <v>35</v>
      </c>
      <c r="B16" s="31">
        <v>232</v>
      </c>
      <c r="C16" s="31">
        <v>195</v>
      </c>
      <c r="D16" s="57">
        <f t="shared" si="0"/>
        <v>84.051724137931032</v>
      </c>
      <c r="E16" s="31">
        <v>100</v>
      </c>
      <c r="F16" s="31">
        <v>83</v>
      </c>
      <c r="G16" s="57">
        <f t="shared" si="1"/>
        <v>83</v>
      </c>
      <c r="H16" s="31">
        <v>14</v>
      </c>
      <c r="I16" s="31">
        <v>9</v>
      </c>
      <c r="J16" s="57">
        <f t="shared" si="2"/>
        <v>64.285714285714292</v>
      </c>
      <c r="K16" s="31">
        <v>3</v>
      </c>
      <c r="L16" s="31">
        <v>1</v>
      </c>
      <c r="M16" s="57">
        <f t="shared" si="3"/>
        <v>33.333333333333329</v>
      </c>
      <c r="N16" s="31">
        <v>12</v>
      </c>
      <c r="O16" s="31">
        <v>4</v>
      </c>
      <c r="P16" s="57">
        <f t="shared" si="4"/>
        <v>33.333333333333329</v>
      </c>
      <c r="Q16" s="31">
        <v>81</v>
      </c>
      <c r="R16" s="46">
        <v>81</v>
      </c>
      <c r="S16" s="57">
        <f t="shared" si="5"/>
        <v>100</v>
      </c>
      <c r="T16" s="31">
        <v>188</v>
      </c>
      <c r="U16" s="46">
        <v>163</v>
      </c>
      <c r="V16" s="57">
        <f t="shared" si="6"/>
        <v>86.702127659574472</v>
      </c>
      <c r="W16" s="31">
        <v>58</v>
      </c>
      <c r="X16" s="46">
        <v>51</v>
      </c>
      <c r="Y16" s="57">
        <f t="shared" si="7"/>
        <v>87.931034482758619</v>
      </c>
      <c r="Z16" s="31">
        <v>53</v>
      </c>
      <c r="AA16" s="46">
        <v>49</v>
      </c>
      <c r="AB16" s="57">
        <f t="shared" si="8"/>
        <v>92.452830188679243</v>
      </c>
      <c r="AC16" s="29"/>
      <c r="AD16" s="32"/>
    </row>
    <row r="17" spans="1:30" s="33" customFormat="1" ht="18" customHeight="1" x14ac:dyDescent="0.25">
      <c r="A17" s="52" t="s">
        <v>36</v>
      </c>
      <c r="B17" s="31">
        <v>232</v>
      </c>
      <c r="C17" s="31">
        <v>165</v>
      </c>
      <c r="D17" s="57">
        <f t="shared" si="0"/>
        <v>71.120689655172413</v>
      </c>
      <c r="E17" s="31">
        <v>157</v>
      </c>
      <c r="F17" s="31">
        <v>100</v>
      </c>
      <c r="G17" s="57">
        <f t="shared" si="1"/>
        <v>63.694267515923563</v>
      </c>
      <c r="H17" s="31">
        <v>22</v>
      </c>
      <c r="I17" s="31">
        <v>10</v>
      </c>
      <c r="J17" s="57">
        <f t="shared" si="2"/>
        <v>45.454545454545453</v>
      </c>
      <c r="K17" s="31">
        <v>7</v>
      </c>
      <c r="L17" s="31">
        <v>1</v>
      </c>
      <c r="M17" s="57">
        <f t="shared" si="3"/>
        <v>14.285714285714285</v>
      </c>
      <c r="N17" s="31">
        <v>1</v>
      </c>
      <c r="O17" s="31">
        <v>0</v>
      </c>
      <c r="P17" s="57">
        <f t="shared" si="4"/>
        <v>0</v>
      </c>
      <c r="Q17" s="31">
        <v>124</v>
      </c>
      <c r="R17" s="46">
        <v>57</v>
      </c>
      <c r="S17" s="57">
        <f t="shared" si="5"/>
        <v>45.967741935483872</v>
      </c>
      <c r="T17" s="31">
        <v>180</v>
      </c>
      <c r="U17" s="46">
        <v>120</v>
      </c>
      <c r="V17" s="57">
        <f t="shared" si="6"/>
        <v>66.666666666666657</v>
      </c>
      <c r="W17" s="31">
        <v>108</v>
      </c>
      <c r="X17" s="46">
        <v>56</v>
      </c>
      <c r="Y17" s="57">
        <f t="shared" si="7"/>
        <v>51.851851851851848</v>
      </c>
      <c r="Z17" s="31">
        <v>98</v>
      </c>
      <c r="AA17" s="46">
        <v>46</v>
      </c>
      <c r="AB17" s="57">
        <f t="shared" si="8"/>
        <v>46.938775510204081</v>
      </c>
      <c r="AC17" s="29"/>
      <c r="AD17" s="32"/>
    </row>
    <row r="18" spans="1:30" s="33" customFormat="1" ht="18" customHeight="1" x14ac:dyDescent="0.25">
      <c r="A18" s="52" t="s">
        <v>37</v>
      </c>
      <c r="B18" s="31">
        <v>243</v>
      </c>
      <c r="C18" s="31">
        <v>196</v>
      </c>
      <c r="D18" s="57">
        <f t="shared" si="0"/>
        <v>80.658436213991763</v>
      </c>
      <c r="E18" s="31">
        <v>111</v>
      </c>
      <c r="F18" s="31">
        <v>90</v>
      </c>
      <c r="G18" s="57">
        <f t="shared" si="1"/>
        <v>81.081081081081081</v>
      </c>
      <c r="H18" s="31">
        <v>12</v>
      </c>
      <c r="I18" s="31">
        <v>12</v>
      </c>
      <c r="J18" s="57">
        <f t="shared" si="2"/>
        <v>100</v>
      </c>
      <c r="K18" s="31">
        <v>1</v>
      </c>
      <c r="L18" s="31">
        <v>2</v>
      </c>
      <c r="M18" s="57">
        <f t="shared" si="3"/>
        <v>200</v>
      </c>
      <c r="N18" s="31">
        <v>0</v>
      </c>
      <c r="O18" s="31">
        <v>4</v>
      </c>
      <c r="P18" s="57">
        <f t="shared" si="4"/>
        <v>0</v>
      </c>
      <c r="Q18" s="31">
        <v>99</v>
      </c>
      <c r="R18" s="46">
        <v>64</v>
      </c>
      <c r="S18" s="57">
        <f t="shared" si="5"/>
        <v>64.646464646464651</v>
      </c>
      <c r="T18" s="31">
        <v>204</v>
      </c>
      <c r="U18" s="46">
        <v>166</v>
      </c>
      <c r="V18" s="57">
        <f t="shared" si="6"/>
        <v>81.372549019607845</v>
      </c>
      <c r="W18" s="31">
        <v>73</v>
      </c>
      <c r="X18" s="46">
        <v>61</v>
      </c>
      <c r="Y18" s="57">
        <f t="shared" si="7"/>
        <v>83.561643835616437</v>
      </c>
      <c r="Z18" s="31">
        <v>60</v>
      </c>
      <c r="AA18" s="46">
        <v>49</v>
      </c>
      <c r="AB18" s="57">
        <f t="shared" si="8"/>
        <v>81.666666666666671</v>
      </c>
      <c r="AC18" s="29"/>
      <c r="AD18" s="32"/>
    </row>
    <row r="19" spans="1:30" s="33" customFormat="1" ht="18" customHeight="1" x14ac:dyDescent="0.25">
      <c r="A19" s="52" t="s">
        <v>38</v>
      </c>
      <c r="B19" s="31">
        <v>445</v>
      </c>
      <c r="C19" s="31">
        <v>399</v>
      </c>
      <c r="D19" s="57">
        <f t="shared" si="0"/>
        <v>89.662921348314612</v>
      </c>
      <c r="E19" s="31">
        <v>138</v>
      </c>
      <c r="F19" s="31">
        <v>131</v>
      </c>
      <c r="G19" s="57">
        <f t="shared" si="1"/>
        <v>94.927536231884062</v>
      </c>
      <c r="H19" s="31">
        <v>21</v>
      </c>
      <c r="I19" s="31">
        <v>16</v>
      </c>
      <c r="J19" s="57">
        <f t="shared" si="2"/>
        <v>76.19047619047619</v>
      </c>
      <c r="K19" s="31">
        <v>5</v>
      </c>
      <c r="L19" s="31">
        <v>2</v>
      </c>
      <c r="M19" s="57">
        <f t="shared" si="3"/>
        <v>40</v>
      </c>
      <c r="N19" s="31">
        <v>3</v>
      </c>
      <c r="O19" s="31">
        <v>1</v>
      </c>
      <c r="P19" s="57">
        <f t="shared" si="4"/>
        <v>33.333333333333329</v>
      </c>
      <c r="Q19" s="31">
        <v>105</v>
      </c>
      <c r="R19" s="46">
        <v>122</v>
      </c>
      <c r="S19" s="57">
        <f t="shared" si="5"/>
        <v>116.1904761904762</v>
      </c>
      <c r="T19" s="31">
        <v>364</v>
      </c>
      <c r="U19" s="46">
        <v>336</v>
      </c>
      <c r="V19" s="57">
        <f t="shared" si="6"/>
        <v>92.307692307692307</v>
      </c>
      <c r="W19" s="31">
        <v>79</v>
      </c>
      <c r="X19" s="46">
        <v>81</v>
      </c>
      <c r="Y19" s="57">
        <f t="shared" si="7"/>
        <v>102.53164556962024</v>
      </c>
      <c r="Z19" s="31">
        <v>70</v>
      </c>
      <c r="AA19" s="46">
        <v>74</v>
      </c>
      <c r="AB19" s="57">
        <f t="shared" si="8"/>
        <v>105.71428571428572</v>
      </c>
      <c r="AC19" s="29"/>
      <c r="AD19" s="32"/>
    </row>
    <row r="20" spans="1:30" s="33" customFormat="1" ht="18" customHeight="1" x14ac:dyDescent="0.25">
      <c r="A20" s="52" t="s">
        <v>39</v>
      </c>
      <c r="B20" s="31">
        <v>214</v>
      </c>
      <c r="C20" s="31">
        <v>132</v>
      </c>
      <c r="D20" s="57">
        <f t="shared" si="0"/>
        <v>61.682242990654203</v>
      </c>
      <c r="E20" s="31">
        <v>146</v>
      </c>
      <c r="F20" s="31">
        <v>79</v>
      </c>
      <c r="G20" s="57">
        <f t="shared" si="1"/>
        <v>54.109589041095894</v>
      </c>
      <c r="H20" s="31">
        <v>32</v>
      </c>
      <c r="I20" s="31">
        <v>26</v>
      </c>
      <c r="J20" s="57">
        <f t="shared" si="2"/>
        <v>81.25</v>
      </c>
      <c r="K20" s="31">
        <v>12</v>
      </c>
      <c r="L20" s="31">
        <v>1</v>
      </c>
      <c r="M20" s="57">
        <f t="shared" si="3"/>
        <v>8.3333333333333321</v>
      </c>
      <c r="N20" s="31">
        <v>22</v>
      </c>
      <c r="O20" s="31">
        <v>7</v>
      </c>
      <c r="P20" s="57">
        <f t="shared" si="4"/>
        <v>31.818181818181817</v>
      </c>
      <c r="Q20" s="31">
        <v>112</v>
      </c>
      <c r="R20" s="46">
        <v>58</v>
      </c>
      <c r="S20" s="57">
        <f t="shared" si="5"/>
        <v>51.785714285714292</v>
      </c>
      <c r="T20" s="31">
        <v>143</v>
      </c>
      <c r="U20" s="46">
        <v>87</v>
      </c>
      <c r="V20" s="57">
        <f t="shared" si="6"/>
        <v>60.839160839160847</v>
      </c>
      <c r="W20" s="31">
        <v>86</v>
      </c>
      <c r="X20" s="46">
        <v>37</v>
      </c>
      <c r="Y20" s="57">
        <f t="shared" si="7"/>
        <v>43.02325581395349</v>
      </c>
      <c r="Z20" s="31">
        <v>76</v>
      </c>
      <c r="AA20" s="46">
        <v>30</v>
      </c>
      <c r="AB20" s="57">
        <f t="shared" si="8"/>
        <v>39.473684210526315</v>
      </c>
      <c r="AC20" s="29"/>
      <c r="AD20" s="32"/>
    </row>
    <row r="21" spans="1:30" s="33" customFormat="1" ht="18" customHeight="1" x14ac:dyDescent="0.25">
      <c r="A21" s="52" t="s">
        <v>40</v>
      </c>
      <c r="B21" s="31">
        <v>188</v>
      </c>
      <c r="C21" s="31">
        <v>148</v>
      </c>
      <c r="D21" s="57">
        <f t="shared" si="0"/>
        <v>78.723404255319153</v>
      </c>
      <c r="E21" s="31">
        <v>88</v>
      </c>
      <c r="F21" s="31">
        <v>64</v>
      </c>
      <c r="G21" s="57">
        <f t="shared" si="1"/>
        <v>72.727272727272734</v>
      </c>
      <c r="H21" s="31">
        <v>7</v>
      </c>
      <c r="I21" s="31">
        <v>9</v>
      </c>
      <c r="J21" s="57">
        <f t="shared" si="2"/>
        <v>128.57142857142858</v>
      </c>
      <c r="K21" s="31">
        <v>2</v>
      </c>
      <c r="L21" s="31">
        <v>1</v>
      </c>
      <c r="M21" s="57">
        <f t="shared" si="3"/>
        <v>50</v>
      </c>
      <c r="N21" s="31">
        <v>10</v>
      </c>
      <c r="O21" s="31">
        <v>4</v>
      </c>
      <c r="P21" s="57">
        <f t="shared" si="4"/>
        <v>40</v>
      </c>
      <c r="Q21" s="31">
        <v>54</v>
      </c>
      <c r="R21" s="46">
        <v>47</v>
      </c>
      <c r="S21" s="57">
        <f t="shared" si="5"/>
        <v>87.037037037037038</v>
      </c>
      <c r="T21" s="31">
        <v>145</v>
      </c>
      <c r="U21" s="46">
        <v>121</v>
      </c>
      <c r="V21" s="57">
        <f t="shared" si="6"/>
        <v>83.448275862068968</v>
      </c>
      <c r="W21" s="31">
        <v>46</v>
      </c>
      <c r="X21" s="46">
        <v>39</v>
      </c>
      <c r="Y21" s="57">
        <f t="shared" si="7"/>
        <v>84.782608695652172</v>
      </c>
      <c r="Z21" s="31">
        <v>39</v>
      </c>
      <c r="AA21" s="46">
        <v>36</v>
      </c>
      <c r="AB21" s="57">
        <f t="shared" si="8"/>
        <v>92.307692307692307</v>
      </c>
      <c r="AC21" s="29"/>
      <c r="AD21" s="32"/>
    </row>
    <row r="22" spans="1:30" s="33" customFormat="1" ht="18" customHeight="1" x14ac:dyDescent="0.25">
      <c r="A22" s="52" t="s">
        <v>41</v>
      </c>
      <c r="B22" s="31">
        <v>114</v>
      </c>
      <c r="C22" s="31">
        <v>80</v>
      </c>
      <c r="D22" s="57">
        <f t="shared" si="0"/>
        <v>70.175438596491219</v>
      </c>
      <c r="E22" s="31">
        <v>102</v>
      </c>
      <c r="F22" s="31">
        <v>79</v>
      </c>
      <c r="G22" s="57">
        <f t="shared" si="1"/>
        <v>77.450980392156865</v>
      </c>
      <c r="H22" s="31">
        <v>13</v>
      </c>
      <c r="I22" s="31">
        <v>9</v>
      </c>
      <c r="J22" s="57">
        <f t="shared" si="2"/>
        <v>69.230769230769226</v>
      </c>
      <c r="K22" s="31">
        <v>2</v>
      </c>
      <c r="L22" s="31">
        <v>1</v>
      </c>
      <c r="M22" s="57">
        <f t="shared" si="3"/>
        <v>50</v>
      </c>
      <c r="N22" s="31">
        <v>6</v>
      </c>
      <c r="O22" s="31">
        <v>1</v>
      </c>
      <c r="P22" s="57">
        <f t="shared" si="4"/>
        <v>16.666666666666664</v>
      </c>
      <c r="Q22" s="31">
        <v>93</v>
      </c>
      <c r="R22" s="46">
        <v>79</v>
      </c>
      <c r="S22" s="57">
        <f t="shared" si="5"/>
        <v>84.946236559139791</v>
      </c>
      <c r="T22" s="31">
        <v>71</v>
      </c>
      <c r="U22" s="46">
        <v>33</v>
      </c>
      <c r="V22" s="57">
        <f t="shared" si="6"/>
        <v>46.478873239436616</v>
      </c>
      <c r="W22" s="31">
        <v>71</v>
      </c>
      <c r="X22" s="46">
        <v>32</v>
      </c>
      <c r="Y22" s="57">
        <f t="shared" si="7"/>
        <v>45.070422535211272</v>
      </c>
      <c r="Z22" s="31">
        <v>57</v>
      </c>
      <c r="AA22" s="46">
        <v>47</v>
      </c>
      <c r="AB22" s="57">
        <f t="shared" si="8"/>
        <v>82.456140350877192</v>
      </c>
      <c r="AC22" s="29"/>
      <c r="AD22" s="32"/>
    </row>
    <row r="23" spans="1:30" s="33" customFormat="1" ht="18" customHeight="1" x14ac:dyDescent="0.25">
      <c r="A23" s="52" t="s">
        <v>42</v>
      </c>
      <c r="B23" s="31">
        <v>196</v>
      </c>
      <c r="C23" s="31">
        <v>134</v>
      </c>
      <c r="D23" s="57">
        <f t="shared" si="0"/>
        <v>68.367346938775512</v>
      </c>
      <c r="E23" s="31">
        <v>109</v>
      </c>
      <c r="F23" s="31">
        <v>61</v>
      </c>
      <c r="G23" s="57">
        <f t="shared" si="1"/>
        <v>55.963302752293572</v>
      </c>
      <c r="H23" s="31">
        <v>9</v>
      </c>
      <c r="I23" s="31">
        <v>3</v>
      </c>
      <c r="J23" s="57">
        <f t="shared" si="2"/>
        <v>33.333333333333329</v>
      </c>
      <c r="K23" s="31">
        <v>3</v>
      </c>
      <c r="L23" s="31">
        <v>0</v>
      </c>
      <c r="M23" s="57">
        <f t="shared" si="3"/>
        <v>0</v>
      </c>
      <c r="N23" s="31">
        <v>4</v>
      </c>
      <c r="O23" s="31">
        <v>0</v>
      </c>
      <c r="P23" s="57">
        <f t="shared" si="4"/>
        <v>0</v>
      </c>
      <c r="Q23" s="31">
        <v>74</v>
      </c>
      <c r="R23" s="46">
        <v>27</v>
      </c>
      <c r="S23" s="57">
        <f t="shared" si="5"/>
        <v>36.486486486486484</v>
      </c>
      <c r="T23" s="31">
        <v>149</v>
      </c>
      <c r="U23" s="46">
        <v>163</v>
      </c>
      <c r="V23" s="57">
        <f t="shared" si="6"/>
        <v>109.39597315436242</v>
      </c>
      <c r="W23" s="31">
        <v>67</v>
      </c>
      <c r="X23" s="46">
        <v>91</v>
      </c>
      <c r="Y23" s="57">
        <f t="shared" si="7"/>
        <v>135.82089552238804</v>
      </c>
      <c r="Z23" s="31">
        <v>57</v>
      </c>
      <c r="AA23" s="46">
        <v>25</v>
      </c>
      <c r="AB23" s="57">
        <f t="shared" si="8"/>
        <v>43.859649122807014</v>
      </c>
      <c r="AC23" s="29"/>
      <c r="AD23" s="32"/>
    </row>
    <row r="24" spans="1:30" s="33" customFormat="1" ht="18" customHeight="1" x14ac:dyDescent="0.25">
      <c r="A24" s="52" t="s">
        <v>43</v>
      </c>
      <c r="B24" s="31">
        <v>235</v>
      </c>
      <c r="C24" s="31">
        <v>215</v>
      </c>
      <c r="D24" s="57">
        <f t="shared" si="0"/>
        <v>91.489361702127653</v>
      </c>
      <c r="E24" s="31">
        <v>120</v>
      </c>
      <c r="F24" s="31">
        <v>116</v>
      </c>
      <c r="G24" s="57">
        <f t="shared" si="1"/>
        <v>96.666666666666671</v>
      </c>
      <c r="H24" s="31">
        <v>23</v>
      </c>
      <c r="I24" s="31">
        <v>12</v>
      </c>
      <c r="J24" s="57">
        <f t="shared" si="2"/>
        <v>52.173913043478258</v>
      </c>
      <c r="K24" s="31">
        <v>4</v>
      </c>
      <c r="L24" s="31">
        <v>0</v>
      </c>
      <c r="M24" s="57">
        <f t="shared" si="3"/>
        <v>0</v>
      </c>
      <c r="N24" s="31">
        <v>2</v>
      </c>
      <c r="O24" s="31">
        <v>1</v>
      </c>
      <c r="P24" s="57">
        <f t="shared" si="4"/>
        <v>50</v>
      </c>
      <c r="Q24" s="31">
        <v>95</v>
      </c>
      <c r="R24" s="46">
        <v>93</v>
      </c>
      <c r="S24" s="57">
        <f t="shared" si="5"/>
        <v>97.894736842105274</v>
      </c>
      <c r="T24" s="31">
        <v>229</v>
      </c>
      <c r="U24" s="46">
        <v>176</v>
      </c>
      <c r="V24" s="57">
        <f t="shared" si="6"/>
        <v>76.855895196506552</v>
      </c>
      <c r="W24" s="31">
        <v>120</v>
      </c>
      <c r="X24" s="46">
        <v>79</v>
      </c>
      <c r="Y24" s="57">
        <f t="shared" si="7"/>
        <v>65.833333333333329</v>
      </c>
      <c r="Z24" s="31">
        <v>62</v>
      </c>
      <c r="AA24" s="46">
        <v>83</v>
      </c>
      <c r="AB24" s="57">
        <f t="shared" si="8"/>
        <v>133.87096774193549</v>
      </c>
      <c r="AC24" s="29"/>
      <c r="AD24" s="32"/>
    </row>
    <row r="25" spans="1:30" s="33" customFormat="1" ht="18" customHeight="1" x14ac:dyDescent="0.25">
      <c r="A25" s="53" t="s">
        <v>44</v>
      </c>
      <c r="B25" s="31">
        <v>277</v>
      </c>
      <c r="C25" s="31">
        <v>222</v>
      </c>
      <c r="D25" s="57">
        <f t="shared" si="0"/>
        <v>80.144404332129966</v>
      </c>
      <c r="E25" s="31">
        <v>185</v>
      </c>
      <c r="F25" s="31">
        <v>136</v>
      </c>
      <c r="G25" s="57">
        <f t="shared" si="1"/>
        <v>73.513513513513516</v>
      </c>
      <c r="H25" s="31">
        <v>22</v>
      </c>
      <c r="I25" s="31">
        <v>16</v>
      </c>
      <c r="J25" s="57">
        <f t="shared" si="2"/>
        <v>72.727272727272734</v>
      </c>
      <c r="K25" s="31">
        <v>5</v>
      </c>
      <c r="L25" s="31">
        <v>3</v>
      </c>
      <c r="M25" s="57">
        <f t="shared" si="3"/>
        <v>60</v>
      </c>
      <c r="N25" s="31">
        <v>5</v>
      </c>
      <c r="O25" s="31">
        <v>10</v>
      </c>
      <c r="P25" s="57">
        <f t="shared" si="4"/>
        <v>200</v>
      </c>
      <c r="Q25" s="31">
        <v>162</v>
      </c>
      <c r="R25" s="46">
        <v>118</v>
      </c>
      <c r="S25" s="57">
        <f t="shared" si="5"/>
        <v>72.839506172839506</v>
      </c>
      <c r="T25" s="31">
        <v>151</v>
      </c>
      <c r="U25" s="46">
        <v>135</v>
      </c>
      <c r="V25" s="57">
        <f t="shared" si="6"/>
        <v>89.403973509933778</v>
      </c>
      <c r="W25" s="31">
        <v>67</v>
      </c>
      <c r="X25" s="46">
        <v>51</v>
      </c>
      <c r="Y25" s="57">
        <f t="shared" si="7"/>
        <v>76.119402985074629</v>
      </c>
      <c r="Z25" s="31">
        <v>98</v>
      </c>
      <c r="AA25" s="46">
        <v>62</v>
      </c>
      <c r="AB25" s="57">
        <f t="shared" si="8"/>
        <v>63.265306122448983</v>
      </c>
      <c r="AC25" s="29"/>
      <c r="AD25" s="32"/>
    </row>
    <row r="26" spans="1:30" s="33" customFormat="1" ht="18" customHeight="1" x14ac:dyDescent="0.25">
      <c r="A26" s="52" t="s">
        <v>45</v>
      </c>
      <c r="B26" s="31">
        <v>3444</v>
      </c>
      <c r="C26" s="31">
        <v>3275</v>
      </c>
      <c r="D26" s="57">
        <f t="shared" si="0"/>
        <v>95.092915214866437</v>
      </c>
      <c r="E26" s="31">
        <v>1312</v>
      </c>
      <c r="F26" s="31">
        <v>1567</v>
      </c>
      <c r="G26" s="57">
        <f t="shared" si="1"/>
        <v>119.4359756097561</v>
      </c>
      <c r="H26" s="31">
        <v>137</v>
      </c>
      <c r="I26" s="31">
        <v>134</v>
      </c>
      <c r="J26" s="57">
        <f t="shared" si="2"/>
        <v>97.810218978102199</v>
      </c>
      <c r="K26" s="31">
        <v>27</v>
      </c>
      <c r="L26" s="31">
        <v>5</v>
      </c>
      <c r="M26" s="57">
        <f t="shared" si="3"/>
        <v>18.518518518518519</v>
      </c>
      <c r="N26" s="31">
        <v>92</v>
      </c>
      <c r="O26" s="31">
        <v>21</v>
      </c>
      <c r="P26" s="57">
        <f t="shared" si="4"/>
        <v>22.826086956521738</v>
      </c>
      <c r="Q26" s="31">
        <v>744</v>
      </c>
      <c r="R26" s="46">
        <v>965</v>
      </c>
      <c r="S26" s="57">
        <f t="shared" si="5"/>
        <v>129.70430107526883</v>
      </c>
      <c r="T26" s="31">
        <v>3028</v>
      </c>
      <c r="U26" s="46">
        <v>2198</v>
      </c>
      <c r="V26" s="57">
        <f t="shared" si="6"/>
        <v>72.589167767503298</v>
      </c>
      <c r="W26" s="31">
        <v>941</v>
      </c>
      <c r="X26" s="46">
        <v>986</v>
      </c>
      <c r="Y26" s="57">
        <f t="shared" si="7"/>
        <v>104.78214665249735</v>
      </c>
      <c r="Z26" s="31">
        <v>755</v>
      </c>
      <c r="AA26" s="46">
        <v>814</v>
      </c>
      <c r="AB26" s="57">
        <f t="shared" si="8"/>
        <v>107.81456953642383</v>
      </c>
      <c r="AC26" s="29"/>
      <c r="AD26" s="32"/>
    </row>
    <row r="27" spans="1:30" s="33" customFormat="1" ht="18" customHeight="1" x14ac:dyDescent="0.25">
      <c r="A27" s="52" t="s">
        <v>46</v>
      </c>
      <c r="B27" s="31">
        <v>1451</v>
      </c>
      <c r="C27" s="31">
        <v>1248</v>
      </c>
      <c r="D27" s="57">
        <f t="shared" si="0"/>
        <v>86.009648518263276</v>
      </c>
      <c r="E27" s="31">
        <v>388</v>
      </c>
      <c r="F27" s="31">
        <v>336</v>
      </c>
      <c r="G27" s="57">
        <f t="shared" si="1"/>
        <v>86.597938144329902</v>
      </c>
      <c r="H27" s="31">
        <v>64</v>
      </c>
      <c r="I27" s="31">
        <v>31</v>
      </c>
      <c r="J27" s="57">
        <f t="shared" si="2"/>
        <v>48.4375</v>
      </c>
      <c r="K27" s="31">
        <v>18</v>
      </c>
      <c r="L27" s="31">
        <v>8</v>
      </c>
      <c r="M27" s="57">
        <f t="shared" si="3"/>
        <v>44.444444444444443</v>
      </c>
      <c r="N27" s="31">
        <v>28</v>
      </c>
      <c r="O27" s="31">
        <v>18</v>
      </c>
      <c r="P27" s="57">
        <f t="shared" si="4"/>
        <v>64.285714285714292</v>
      </c>
      <c r="Q27" s="31">
        <v>326</v>
      </c>
      <c r="R27" s="46">
        <v>319</v>
      </c>
      <c r="S27" s="57">
        <f t="shared" si="5"/>
        <v>97.852760736196316</v>
      </c>
      <c r="T27" s="31">
        <v>1283</v>
      </c>
      <c r="U27" s="46">
        <v>1102</v>
      </c>
      <c r="V27" s="57">
        <f t="shared" si="6"/>
        <v>85.892439594699923</v>
      </c>
      <c r="W27" s="31">
        <v>239</v>
      </c>
      <c r="X27" s="46">
        <v>201</v>
      </c>
      <c r="Y27" s="57">
        <f t="shared" si="7"/>
        <v>84.10041841004184</v>
      </c>
      <c r="Z27" s="31">
        <v>205</v>
      </c>
      <c r="AA27" s="46">
        <v>192</v>
      </c>
      <c r="AB27" s="57">
        <f t="shared" si="8"/>
        <v>93.658536585365866</v>
      </c>
      <c r="AC27" s="29"/>
      <c r="AD27" s="32"/>
    </row>
    <row r="28" spans="1:30" s="33" customFormat="1" ht="18" customHeight="1" x14ac:dyDescent="0.25">
      <c r="A28" s="54" t="s">
        <v>47</v>
      </c>
      <c r="B28" s="31">
        <v>954</v>
      </c>
      <c r="C28" s="31">
        <v>864</v>
      </c>
      <c r="D28" s="57">
        <f t="shared" si="0"/>
        <v>90.566037735849065</v>
      </c>
      <c r="E28" s="31">
        <v>301</v>
      </c>
      <c r="F28" s="31">
        <v>286</v>
      </c>
      <c r="G28" s="57">
        <f t="shared" si="1"/>
        <v>95.016611295681059</v>
      </c>
      <c r="H28" s="31">
        <v>42</v>
      </c>
      <c r="I28" s="31">
        <v>42</v>
      </c>
      <c r="J28" s="57">
        <f t="shared" si="2"/>
        <v>100</v>
      </c>
      <c r="K28" s="31">
        <v>3</v>
      </c>
      <c r="L28" s="31">
        <v>6</v>
      </c>
      <c r="M28" s="57">
        <f t="shared" si="3"/>
        <v>200</v>
      </c>
      <c r="N28" s="31">
        <v>5</v>
      </c>
      <c r="O28" s="31">
        <v>2</v>
      </c>
      <c r="P28" s="57">
        <f t="shared" si="4"/>
        <v>40</v>
      </c>
      <c r="Q28" s="31">
        <v>274</v>
      </c>
      <c r="R28" s="46">
        <v>273</v>
      </c>
      <c r="S28" s="57">
        <f t="shared" si="5"/>
        <v>99.635036496350367</v>
      </c>
      <c r="T28" s="31">
        <v>836</v>
      </c>
      <c r="U28" s="46">
        <v>735</v>
      </c>
      <c r="V28" s="57">
        <f t="shared" si="6"/>
        <v>87.918660287081337</v>
      </c>
      <c r="W28" s="31">
        <v>197</v>
      </c>
      <c r="X28" s="46">
        <v>171</v>
      </c>
      <c r="Y28" s="57">
        <f t="shared" si="7"/>
        <v>86.802030456852791</v>
      </c>
      <c r="Z28" s="31">
        <v>167</v>
      </c>
      <c r="AA28" s="46">
        <v>155</v>
      </c>
      <c r="AB28" s="57">
        <f t="shared" si="8"/>
        <v>92.814371257485035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K4:K5"/>
    <mergeCell ref="L4:L5"/>
    <mergeCell ref="M4:M5"/>
    <mergeCell ref="N4:N5"/>
    <mergeCell ref="I4:I5"/>
    <mergeCell ref="J4:J5"/>
    <mergeCell ref="O4:O5"/>
    <mergeCell ref="P4:P5"/>
    <mergeCell ref="T4:T5"/>
    <mergeCell ref="U4:U5"/>
    <mergeCell ref="V4:V5"/>
    <mergeCell ref="X4:X5"/>
    <mergeCell ref="Y4:Y5"/>
    <mergeCell ref="X1:Y1"/>
    <mergeCell ref="Q3:S3"/>
    <mergeCell ref="Q4:Q5"/>
    <mergeCell ref="R4:R5"/>
    <mergeCell ref="S4:S5"/>
    <mergeCell ref="W4:W5"/>
    <mergeCell ref="Z3:AB3"/>
    <mergeCell ref="Z4:Z5"/>
    <mergeCell ref="AA4:AA5"/>
    <mergeCell ref="AB4:AB5"/>
    <mergeCell ref="Z2:AA2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C15" sqref="C15"/>
    </sheetView>
  </sheetViews>
  <sheetFormatPr defaultColWidth="8" defaultRowHeight="12.75" x14ac:dyDescent="0.2"/>
  <cols>
    <col min="1" max="1" width="60.85546875" style="2" customWidth="1"/>
    <col min="2" max="3" width="18.285156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54.75" customHeight="1" x14ac:dyDescent="0.2">
      <c r="A1" s="80" t="s">
        <v>48</v>
      </c>
      <c r="B1" s="80"/>
      <c r="C1" s="80"/>
      <c r="D1" s="80"/>
      <c r="E1" s="80"/>
    </row>
    <row r="2" spans="1:11" s="3" customFormat="1" ht="23.25" customHeight="1" x14ac:dyDescent="0.25">
      <c r="A2" s="75" t="s">
        <v>0</v>
      </c>
      <c r="B2" s="81" t="s">
        <v>61</v>
      </c>
      <c r="C2" s="81" t="s">
        <v>62</v>
      </c>
      <c r="D2" s="78" t="s">
        <v>1</v>
      </c>
      <c r="E2" s="79"/>
    </row>
    <row r="3" spans="1:11" s="3" customFormat="1" ht="42" customHeight="1" x14ac:dyDescent="0.25">
      <c r="A3" s="76"/>
      <c r="B3" s="82"/>
      <c r="C3" s="82"/>
      <c r="D3" s="4" t="s">
        <v>2</v>
      </c>
      <c r="E3" s="5" t="s">
        <v>59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52</v>
      </c>
      <c r="B5" s="58">
        <f>'4'!B7</f>
        <v>1198</v>
      </c>
      <c r="C5" s="58">
        <f>'4'!C7</f>
        <v>1392</v>
      </c>
      <c r="D5" s="48">
        <f>C5/B5%</f>
        <v>116.19365609348914</v>
      </c>
      <c r="E5" s="49">
        <f>C5-B5</f>
        <v>194</v>
      </c>
      <c r="K5" s="11"/>
    </row>
    <row r="6" spans="1:11" s="3" customFormat="1" ht="31.5" customHeight="1" x14ac:dyDescent="0.25">
      <c r="A6" s="9" t="s">
        <v>53</v>
      </c>
      <c r="B6" s="58">
        <f>'4'!E7</f>
        <v>1068</v>
      </c>
      <c r="C6" s="58">
        <f>'4'!F7</f>
        <v>1267</v>
      </c>
      <c r="D6" s="48">
        <f t="shared" ref="D6:D10" si="0">C6/B6%</f>
        <v>118.63295880149813</v>
      </c>
      <c r="E6" s="49">
        <f t="shared" ref="E6:E10" si="1">C6-B6</f>
        <v>199</v>
      </c>
      <c r="K6" s="11"/>
    </row>
    <row r="7" spans="1:11" s="3" customFormat="1" ht="54.75" customHeight="1" x14ac:dyDescent="0.25">
      <c r="A7" s="12" t="s">
        <v>54</v>
      </c>
      <c r="B7" s="58">
        <f>'4'!H7</f>
        <v>136</v>
      </c>
      <c r="C7" s="58">
        <f>'4'!I7</f>
        <v>136</v>
      </c>
      <c r="D7" s="48">
        <f t="shared" si="0"/>
        <v>99.999999999999986</v>
      </c>
      <c r="E7" s="49">
        <f t="shared" si="1"/>
        <v>0</v>
      </c>
      <c r="K7" s="11"/>
    </row>
    <row r="8" spans="1:11" s="3" customFormat="1" ht="35.25" customHeight="1" x14ac:dyDescent="0.25">
      <c r="A8" s="13" t="s">
        <v>55</v>
      </c>
      <c r="B8" s="58">
        <f>'4'!K7</f>
        <v>22</v>
      </c>
      <c r="C8" s="58">
        <f>'4'!L7</f>
        <v>20</v>
      </c>
      <c r="D8" s="48">
        <f t="shared" si="0"/>
        <v>90.909090909090907</v>
      </c>
      <c r="E8" s="49">
        <f t="shared" si="1"/>
        <v>-2</v>
      </c>
      <c r="K8" s="11"/>
    </row>
    <row r="9" spans="1:11" s="3" customFormat="1" ht="45.75" customHeight="1" x14ac:dyDescent="0.25">
      <c r="A9" s="13" t="s">
        <v>18</v>
      </c>
      <c r="B9" s="58">
        <f>'4'!N7</f>
        <v>30</v>
      </c>
      <c r="C9" s="58">
        <f>'4'!O7</f>
        <v>26</v>
      </c>
      <c r="D9" s="48">
        <f t="shared" si="0"/>
        <v>86.666666666666671</v>
      </c>
      <c r="E9" s="49">
        <f t="shared" si="1"/>
        <v>-4</v>
      </c>
      <c r="K9" s="11"/>
    </row>
    <row r="10" spans="1:11" s="3" customFormat="1" ht="55.5" customHeight="1" x14ac:dyDescent="0.25">
      <c r="A10" s="13" t="s">
        <v>56</v>
      </c>
      <c r="B10" s="58">
        <f>'4'!Q7</f>
        <v>791</v>
      </c>
      <c r="C10" s="58">
        <f>'4'!R7</f>
        <v>1053</v>
      </c>
      <c r="D10" s="48">
        <f t="shared" si="0"/>
        <v>133.12262958280658</v>
      </c>
      <c r="E10" s="49">
        <f t="shared" si="1"/>
        <v>262</v>
      </c>
      <c r="K10" s="11"/>
    </row>
    <row r="11" spans="1:11" s="3" customFormat="1" ht="12.75" customHeight="1" x14ac:dyDescent="0.25">
      <c r="A11" s="71" t="s">
        <v>4</v>
      </c>
      <c r="B11" s="72"/>
      <c r="C11" s="72"/>
      <c r="D11" s="72"/>
      <c r="E11" s="72"/>
      <c r="K11" s="11"/>
    </row>
    <row r="12" spans="1:11" s="3" customFormat="1" ht="15" customHeight="1" x14ac:dyDescent="0.25">
      <c r="A12" s="73"/>
      <c r="B12" s="74"/>
      <c r="C12" s="74"/>
      <c r="D12" s="74"/>
      <c r="E12" s="74"/>
      <c r="K12" s="11"/>
    </row>
    <row r="13" spans="1:11" s="3" customFormat="1" ht="20.25" customHeight="1" x14ac:dyDescent="0.25">
      <c r="A13" s="75" t="s">
        <v>0</v>
      </c>
      <c r="B13" s="77" t="s">
        <v>63</v>
      </c>
      <c r="C13" s="77" t="s">
        <v>64</v>
      </c>
      <c r="D13" s="78" t="s">
        <v>1</v>
      </c>
      <c r="E13" s="79"/>
      <c r="K13" s="11"/>
    </row>
    <row r="14" spans="1:11" ht="35.25" customHeight="1" x14ac:dyDescent="0.2">
      <c r="A14" s="76"/>
      <c r="B14" s="77"/>
      <c r="C14" s="77"/>
      <c r="D14" s="4" t="s">
        <v>2</v>
      </c>
      <c r="E14" s="5" t="s">
        <v>59</v>
      </c>
      <c r="K14" s="11"/>
    </row>
    <row r="15" spans="1:11" ht="24" customHeight="1" x14ac:dyDescent="0.2">
      <c r="A15" s="9" t="s">
        <v>52</v>
      </c>
      <c r="B15" s="59">
        <f>'4'!T7</f>
        <v>847</v>
      </c>
      <c r="C15" s="59">
        <f>'4'!U7</f>
        <v>894</v>
      </c>
      <c r="D15" s="48">
        <f t="shared" ref="D15:D17" si="2">C15/B15%</f>
        <v>105.54899645808736</v>
      </c>
      <c r="E15" s="49">
        <f t="shared" ref="E15:E17" si="3">C15-B15</f>
        <v>47</v>
      </c>
      <c r="K15" s="11"/>
    </row>
    <row r="16" spans="1:11" ht="25.5" customHeight="1" x14ac:dyDescent="0.2">
      <c r="A16" s="1" t="s">
        <v>53</v>
      </c>
      <c r="B16" s="59">
        <f>'4'!W7</f>
        <v>733</v>
      </c>
      <c r="C16" s="59">
        <f>'4'!X7</f>
        <v>777</v>
      </c>
      <c r="D16" s="48">
        <f t="shared" si="2"/>
        <v>106.00272851296043</v>
      </c>
      <c r="E16" s="49">
        <f t="shared" si="3"/>
        <v>44</v>
      </c>
      <c r="K16" s="11"/>
    </row>
    <row r="17" spans="1:11" ht="33.75" customHeight="1" x14ac:dyDescent="0.2">
      <c r="A17" s="1" t="s">
        <v>57</v>
      </c>
      <c r="B17" s="59">
        <f>'4'!Z7</f>
        <v>647</v>
      </c>
      <c r="C17" s="59">
        <f>'4'!AA7</f>
        <v>713</v>
      </c>
      <c r="D17" s="48">
        <f t="shared" si="2"/>
        <v>110.20092735703246</v>
      </c>
      <c r="E17" s="49">
        <f t="shared" si="3"/>
        <v>66</v>
      </c>
      <c r="K17" s="11"/>
    </row>
  </sheetData>
  <mergeCells count="10"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M7" activePane="bottomRight" state="frozen"/>
      <selection activeCell="C7" sqref="C7"/>
      <selection pane="topRight" activeCell="C7" sqref="C7"/>
      <selection pane="bottomLeft" activeCell="C7" sqref="C7"/>
      <selection pane="bottomRight" activeCell="AA8" sqref="AA8"/>
    </sheetView>
  </sheetViews>
  <sheetFormatPr defaultRowHeight="14.25" x14ac:dyDescent="0.2"/>
  <cols>
    <col min="1" max="1" width="29.140625" style="37" customWidth="1"/>
    <col min="2" max="2" width="9.85546875" style="37" customWidth="1"/>
    <col min="3" max="4" width="8.28515625" style="37" customWidth="1"/>
    <col min="5" max="5" width="9.7109375" style="37" customWidth="1"/>
    <col min="6" max="6" width="8.28515625" style="37" customWidth="1"/>
    <col min="7" max="7" width="7.42578125" style="37" customWidth="1"/>
    <col min="8" max="8" width="8.85546875" style="37" customWidth="1"/>
    <col min="9" max="9" width="8.7109375" style="37" customWidth="1"/>
    <col min="10" max="10" width="7.42578125" style="37" customWidth="1"/>
    <col min="11" max="12" width="8.28515625" style="37" customWidth="1"/>
    <col min="13" max="13" width="9" style="37" customWidth="1"/>
    <col min="14" max="14" width="7.85546875" style="37" customWidth="1"/>
    <col min="15" max="15" width="8.28515625" style="37" customWidth="1"/>
    <col min="16" max="16" width="8.140625" style="37" customWidth="1"/>
    <col min="17" max="17" width="8.42578125" style="37" customWidth="1"/>
    <col min="18" max="19" width="8.140625" style="37" customWidth="1"/>
    <col min="20" max="20" width="8" style="37" customWidth="1"/>
    <col min="21" max="21" width="8.42578125" style="37" customWidth="1"/>
    <col min="22" max="22" width="8.140625" style="37" customWidth="1"/>
    <col min="23" max="23" width="7.140625" style="37" customWidth="1"/>
    <col min="24" max="24" width="8" style="37" customWidth="1"/>
    <col min="25" max="25" width="8.28515625" style="37" customWidth="1"/>
    <col min="26" max="26" width="8.140625" style="37" customWidth="1"/>
    <col min="27" max="27" width="7.5703125" style="37" customWidth="1"/>
    <col min="28" max="16384" width="9.140625" style="37"/>
  </cols>
  <sheetData>
    <row r="1" spans="1:32" s="22" customFormat="1" ht="54.75" customHeight="1" x14ac:dyDescent="0.35">
      <c r="B1" s="94" t="s">
        <v>66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21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92"/>
      <c r="Y2" s="92"/>
      <c r="Z2" s="86" t="s">
        <v>5</v>
      </c>
      <c r="AA2" s="86"/>
    </row>
    <row r="3" spans="1:32" s="26" customFormat="1" ht="67.5" customHeight="1" x14ac:dyDescent="0.25">
      <c r="A3" s="93"/>
      <c r="B3" s="83" t="s">
        <v>19</v>
      </c>
      <c r="C3" s="83"/>
      <c r="D3" s="83"/>
      <c r="E3" s="83" t="s">
        <v>20</v>
      </c>
      <c r="F3" s="83"/>
      <c r="G3" s="83"/>
      <c r="H3" s="83" t="s">
        <v>60</v>
      </c>
      <c r="I3" s="83"/>
      <c r="J3" s="83"/>
      <c r="K3" s="83" t="s">
        <v>7</v>
      </c>
      <c r="L3" s="83"/>
      <c r="M3" s="83"/>
      <c r="N3" s="83" t="s">
        <v>8</v>
      </c>
      <c r="O3" s="83"/>
      <c r="P3" s="83"/>
      <c r="Q3" s="88" t="s">
        <v>6</v>
      </c>
      <c r="R3" s="89"/>
      <c r="S3" s="90"/>
      <c r="T3" s="83" t="s">
        <v>14</v>
      </c>
      <c r="U3" s="83"/>
      <c r="V3" s="83"/>
      <c r="W3" s="83" t="s">
        <v>9</v>
      </c>
      <c r="X3" s="83"/>
      <c r="Y3" s="83"/>
      <c r="Z3" s="83" t="s">
        <v>10</v>
      </c>
      <c r="AA3" s="83"/>
      <c r="AB3" s="83"/>
    </row>
    <row r="4" spans="1:32" s="27" customFormat="1" ht="19.5" customHeight="1" x14ac:dyDescent="0.25">
      <c r="A4" s="93"/>
      <c r="B4" s="84" t="s">
        <v>13</v>
      </c>
      <c r="C4" s="84" t="s">
        <v>25</v>
      </c>
      <c r="D4" s="85" t="s">
        <v>2</v>
      </c>
      <c r="E4" s="84" t="s">
        <v>13</v>
      </c>
      <c r="F4" s="84" t="s">
        <v>25</v>
      </c>
      <c r="G4" s="85" t="s">
        <v>2</v>
      </c>
      <c r="H4" s="84" t="s">
        <v>13</v>
      </c>
      <c r="I4" s="84" t="s">
        <v>25</v>
      </c>
      <c r="J4" s="85" t="s">
        <v>2</v>
      </c>
      <c r="K4" s="84" t="s">
        <v>13</v>
      </c>
      <c r="L4" s="84" t="s">
        <v>25</v>
      </c>
      <c r="M4" s="85" t="s">
        <v>2</v>
      </c>
      <c r="N4" s="84" t="s">
        <v>13</v>
      </c>
      <c r="O4" s="84" t="s">
        <v>25</v>
      </c>
      <c r="P4" s="85" t="s">
        <v>2</v>
      </c>
      <c r="Q4" s="84" t="s">
        <v>13</v>
      </c>
      <c r="R4" s="84" t="s">
        <v>25</v>
      </c>
      <c r="S4" s="85" t="s">
        <v>2</v>
      </c>
      <c r="T4" s="84" t="s">
        <v>13</v>
      </c>
      <c r="U4" s="84" t="s">
        <v>25</v>
      </c>
      <c r="V4" s="85" t="s">
        <v>2</v>
      </c>
      <c r="W4" s="84" t="s">
        <v>13</v>
      </c>
      <c r="X4" s="84" t="s">
        <v>25</v>
      </c>
      <c r="Y4" s="85" t="s">
        <v>2</v>
      </c>
      <c r="Z4" s="84" t="s">
        <v>13</v>
      </c>
      <c r="AA4" s="84" t="s">
        <v>25</v>
      </c>
      <c r="AB4" s="85" t="s">
        <v>2</v>
      </c>
    </row>
    <row r="5" spans="1:32" s="27" customFormat="1" ht="6" customHeight="1" x14ac:dyDescent="0.25">
      <c r="A5" s="93"/>
      <c r="B5" s="84"/>
      <c r="C5" s="84"/>
      <c r="D5" s="85"/>
      <c r="E5" s="84"/>
      <c r="F5" s="84"/>
      <c r="G5" s="85"/>
      <c r="H5" s="84"/>
      <c r="I5" s="84"/>
      <c r="J5" s="85"/>
      <c r="K5" s="84"/>
      <c r="L5" s="84"/>
      <c r="M5" s="85"/>
      <c r="N5" s="84"/>
      <c r="O5" s="84"/>
      <c r="P5" s="85"/>
      <c r="Q5" s="84"/>
      <c r="R5" s="84"/>
      <c r="S5" s="85"/>
      <c r="T5" s="84"/>
      <c r="U5" s="84"/>
      <c r="V5" s="85"/>
      <c r="W5" s="84"/>
      <c r="X5" s="84"/>
      <c r="Y5" s="85"/>
      <c r="Z5" s="84"/>
      <c r="AA5" s="84"/>
      <c r="AB5" s="85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1198</v>
      </c>
      <c r="C7" s="28">
        <f>SUM(C8:C28)</f>
        <v>1392</v>
      </c>
      <c r="D7" s="56">
        <f>IF(B7=0,0,C7/B7)*100</f>
        <v>116.19365609348915</v>
      </c>
      <c r="E7" s="28">
        <f>SUM(E8:E28)</f>
        <v>1068</v>
      </c>
      <c r="F7" s="28">
        <f>SUM(F8:F28)</f>
        <v>1267</v>
      </c>
      <c r="G7" s="56">
        <f>IF(E7=0,0,F7/E7)*100</f>
        <v>118.63295880149813</v>
      </c>
      <c r="H7" s="28">
        <f>SUM(H8:H28)</f>
        <v>136</v>
      </c>
      <c r="I7" s="28">
        <f>SUM(I8:I28)</f>
        <v>136</v>
      </c>
      <c r="J7" s="56">
        <f>IF(H7=0,0,I7/H7)*100</f>
        <v>100</v>
      </c>
      <c r="K7" s="28">
        <f>SUM(K8:K28)</f>
        <v>22</v>
      </c>
      <c r="L7" s="28">
        <f>SUM(L8:L28)</f>
        <v>20</v>
      </c>
      <c r="M7" s="56">
        <f>IF(K7=0,0,L7/K7)*100</f>
        <v>90.909090909090907</v>
      </c>
      <c r="N7" s="28">
        <f>SUM(N8:N28)</f>
        <v>30</v>
      </c>
      <c r="O7" s="28">
        <f>SUM(O8:O28)</f>
        <v>26</v>
      </c>
      <c r="P7" s="56">
        <f>IF(N7=0,0,O7/N7)*100</f>
        <v>86.666666666666671</v>
      </c>
      <c r="Q7" s="28">
        <f>SUM(Q8:Q28)</f>
        <v>791</v>
      </c>
      <c r="R7" s="28">
        <f>SUM(R8:R28)</f>
        <v>1053</v>
      </c>
      <c r="S7" s="56">
        <f>IF(Q7=0,0,R7/Q7)*100</f>
        <v>133.12262958280658</v>
      </c>
      <c r="T7" s="28">
        <f>SUM(T8:T28)</f>
        <v>847</v>
      </c>
      <c r="U7" s="28">
        <f>SUM(U8:U28)</f>
        <v>894</v>
      </c>
      <c r="V7" s="56">
        <f>IF(T7=0,0,U7/T7)*100</f>
        <v>105.54899645808737</v>
      </c>
      <c r="W7" s="28">
        <f>SUM(W8:W28)</f>
        <v>733</v>
      </c>
      <c r="X7" s="28">
        <f>SUM(X8:X28)</f>
        <v>777</v>
      </c>
      <c r="Y7" s="56">
        <f>IF(W7=0,0,X7/W7)*100</f>
        <v>106.00272851296045</v>
      </c>
      <c r="Z7" s="28">
        <f>SUM(Z8:Z28)</f>
        <v>647</v>
      </c>
      <c r="AA7" s="28">
        <f>SUM(AA8:AA28)</f>
        <v>713</v>
      </c>
      <c r="AB7" s="56">
        <f>IF(Z7=0,0,AA7/Z7)*100</f>
        <v>110.20092735703247</v>
      </c>
      <c r="AC7" s="29"/>
      <c r="AF7" s="33"/>
    </row>
    <row r="8" spans="1:32" s="33" customFormat="1" ht="18" customHeight="1" x14ac:dyDescent="0.25">
      <c r="A8" s="51" t="s">
        <v>27</v>
      </c>
      <c r="B8" s="31">
        <v>55</v>
      </c>
      <c r="C8" s="31">
        <v>80</v>
      </c>
      <c r="D8" s="57">
        <f t="shared" ref="D8:D28" si="0">IF(B8=0,0,C8/B8)*100</f>
        <v>145.45454545454547</v>
      </c>
      <c r="E8" s="31">
        <v>53</v>
      </c>
      <c r="F8" s="31">
        <v>78</v>
      </c>
      <c r="G8" s="57">
        <f t="shared" ref="G8:G28" si="1">IF(E8=0,0,F8/E8)*100</f>
        <v>147.16981132075472</v>
      </c>
      <c r="H8" s="31">
        <v>8</v>
      </c>
      <c r="I8" s="31">
        <v>11</v>
      </c>
      <c r="J8" s="57">
        <f t="shared" ref="J8:J28" si="2">IF(H8=0,0,I8/H8)*100</f>
        <v>137.5</v>
      </c>
      <c r="K8" s="31">
        <v>3</v>
      </c>
      <c r="L8" s="31">
        <v>2</v>
      </c>
      <c r="M8" s="57">
        <f t="shared" ref="M8:M28" si="3">IF(K8=0,0,L8/K8)*100</f>
        <v>66.666666666666657</v>
      </c>
      <c r="N8" s="31">
        <v>2</v>
      </c>
      <c r="O8" s="31">
        <v>3</v>
      </c>
      <c r="P8" s="57">
        <f t="shared" ref="P8:P28" si="4">IF(N8=0,0,O8/N8)*100</f>
        <v>150</v>
      </c>
      <c r="Q8" s="31">
        <v>50</v>
      </c>
      <c r="R8" s="46">
        <v>74</v>
      </c>
      <c r="S8" s="57">
        <f t="shared" ref="S8:S28" si="5">IF(Q8=0,0,R8/Q8)*100</f>
        <v>148</v>
      </c>
      <c r="T8" s="31">
        <v>40</v>
      </c>
      <c r="U8" s="46">
        <v>48</v>
      </c>
      <c r="V8" s="57">
        <f t="shared" ref="V8:V28" si="6">IF(T8=0,0,U8/T8)*100</f>
        <v>120</v>
      </c>
      <c r="W8" s="31">
        <v>38</v>
      </c>
      <c r="X8" s="46">
        <v>46</v>
      </c>
      <c r="Y8" s="57">
        <f t="shared" ref="Y8:Y28" si="7">IF(W8=0,0,X8/W8)*100</f>
        <v>121.05263157894737</v>
      </c>
      <c r="Z8" s="31">
        <v>34</v>
      </c>
      <c r="AA8" s="46">
        <v>46</v>
      </c>
      <c r="AB8" s="57">
        <f t="shared" ref="AB8:AB28" si="8">IF(Z8=0,0,AA8/Z8)*100</f>
        <v>135.29411764705884</v>
      </c>
      <c r="AC8" s="29"/>
      <c r="AD8" s="32"/>
    </row>
    <row r="9" spans="1:32" s="34" customFormat="1" ht="18" customHeight="1" x14ac:dyDescent="0.25">
      <c r="A9" s="52" t="s">
        <v>28</v>
      </c>
      <c r="B9" s="31">
        <v>32</v>
      </c>
      <c r="C9" s="31">
        <v>48</v>
      </c>
      <c r="D9" s="57">
        <f t="shared" si="0"/>
        <v>150</v>
      </c>
      <c r="E9" s="31">
        <v>26</v>
      </c>
      <c r="F9" s="31">
        <v>45</v>
      </c>
      <c r="G9" s="57">
        <f t="shared" si="1"/>
        <v>173.07692307692309</v>
      </c>
      <c r="H9" s="31">
        <v>3</v>
      </c>
      <c r="I9" s="31">
        <v>5</v>
      </c>
      <c r="J9" s="57">
        <f t="shared" si="2"/>
        <v>166.66666666666669</v>
      </c>
      <c r="K9" s="31">
        <v>0</v>
      </c>
      <c r="L9" s="31">
        <v>1</v>
      </c>
      <c r="M9" s="57">
        <f t="shared" si="3"/>
        <v>0</v>
      </c>
      <c r="N9" s="31">
        <v>0</v>
      </c>
      <c r="O9" s="31">
        <v>1</v>
      </c>
      <c r="P9" s="57">
        <f t="shared" si="4"/>
        <v>0</v>
      </c>
      <c r="Q9" s="31">
        <v>24</v>
      </c>
      <c r="R9" s="46">
        <v>33</v>
      </c>
      <c r="S9" s="57">
        <f t="shared" si="5"/>
        <v>137.5</v>
      </c>
      <c r="T9" s="31">
        <v>24</v>
      </c>
      <c r="U9" s="46">
        <v>34</v>
      </c>
      <c r="V9" s="57">
        <f t="shared" si="6"/>
        <v>141.66666666666669</v>
      </c>
      <c r="W9" s="31">
        <v>18</v>
      </c>
      <c r="X9" s="46">
        <v>31</v>
      </c>
      <c r="Y9" s="57">
        <f t="shared" si="7"/>
        <v>172.22222222222223</v>
      </c>
      <c r="Z9" s="31">
        <v>17</v>
      </c>
      <c r="AA9" s="46">
        <v>31</v>
      </c>
      <c r="AB9" s="57">
        <f t="shared" si="8"/>
        <v>182.35294117647058</v>
      </c>
      <c r="AC9" s="29"/>
      <c r="AD9" s="32"/>
    </row>
    <row r="10" spans="1:32" s="33" customFormat="1" ht="18" customHeight="1" x14ac:dyDescent="0.25">
      <c r="A10" s="52" t="s">
        <v>29</v>
      </c>
      <c r="B10" s="31">
        <v>44</v>
      </c>
      <c r="C10" s="31">
        <v>35</v>
      </c>
      <c r="D10" s="57">
        <f t="shared" si="0"/>
        <v>79.545454545454547</v>
      </c>
      <c r="E10" s="31">
        <v>39</v>
      </c>
      <c r="F10" s="31">
        <v>29</v>
      </c>
      <c r="G10" s="57">
        <f t="shared" si="1"/>
        <v>74.358974358974365</v>
      </c>
      <c r="H10" s="31">
        <v>2</v>
      </c>
      <c r="I10" s="31">
        <v>1</v>
      </c>
      <c r="J10" s="57">
        <f t="shared" si="2"/>
        <v>50</v>
      </c>
      <c r="K10" s="31">
        <v>0</v>
      </c>
      <c r="L10" s="31">
        <v>0</v>
      </c>
      <c r="M10" s="57">
        <f t="shared" si="3"/>
        <v>0</v>
      </c>
      <c r="N10" s="31">
        <v>0</v>
      </c>
      <c r="O10" s="31">
        <v>1</v>
      </c>
      <c r="P10" s="57">
        <f t="shared" si="4"/>
        <v>0</v>
      </c>
      <c r="Q10" s="31">
        <v>32</v>
      </c>
      <c r="R10" s="46">
        <v>27</v>
      </c>
      <c r="S10" s="57">
        <f t="shared" si="5"/>
        <v>84.375</v>
      </c>
      <c r="T10" s="31">
        <v>33</v>
      </c>
      <c r="U10" s="46">
        <v>28</v>
      </c>
      <c r="V10" s="57">
        <f t="shared" si="6"/>
        <v>84.848484848484844</v>
      </c>
      <c r="W10" s="31">
        <v>28</v>
      </c>
      <c r="X10" s="46">
        <v>22</v>
      </c>
      <c r="Y10" s="57">
        <f t="shared" si="7"/>
        <v>78.571428571428569</v>
      </c>
      <c r="Z10" s="31">
        <v>25</v>
      </c>
      <c r="AA10" s="46">
        <v>20</v>
      </c>
      <c r="AB10" s="57">
        <f t="shared" si="8"/>
        <v>80</v>
      </c>
      <c r="AC10" s="29"/>
      <c r="AD10" s="32"/>
    </row>
    <row r="11" spans="1:32" s="33" customFormat="1" ht="18" customHeight="1" x14ac:dyDescent="0.25">
      <c r="A11" s="52" t="s">
        <v>30</v>
      </c>
      <c r="B11" s="31">
        <v>59</v>
      </c>
      <c r="C11" s="31">
        <v>59</v>
      </c>
      <c r="D11" s="57">
        <f t="shared" si="0"/>
        <v>100</v>
      </c>
      <c r="E11" s="31">
        <v>58</v>
      </c>
      <c r="F11" s="31">
        <v>58</v>
      </c>
      <c r="G11" s="57">
        <f t="shared" si="1"/>
        <v>100</v>
      </c>
      <c r="H11" s="31">
        <v>10</v>
      </c>
      <c r="I11" s="31">
        <v>5</v>
      </c>
      <c r="J11" s="57">
        <f t="shared" si="2"/>
        <v>50</v>
      </c>
      <c r="K11" s="31">
        <v>2</v>
      </c>
      <c r="L11" s="31">
        <v>0</v>
      </c>
      <c r="M11" s="57">
        <f t="shared" si="3"/>
        <v>0</v>
      </c>
      <c r="N11" s="31">
        <v>0</v>
      </c>
      <c r="O11" s="31">
        <v>0</v>
      </c>
      <c r="P11" s="57">
        <f t="shared" si="4"/>
        <v>0</v>
      </c>
      <c r="Q11" s="31">
        <v>51</v>
      </c>
      <c r="R11" s="46">
        <v>55</v>
      </c>
      <c r="S11" s="57">
        <f t="shared" si="5"/>
        <v>107.84313725490196</v>
      </c>
      <c r="T11" s="31">
        <v>36</v>
      </c>
      <c r="U11" s="46">
        <v>36</v>
      </c>
      <c r="V11" s="57">
        <f t="shared" si="6"/>
        <v>100</v>
      </c>
      <c r="W11" s="31">
        <v>35</v>
      </c>
      <c r="X11" s="46">
        <v>35</v>
      </c>
      <c r="Y11" s="57">
        <f t="shared" si="7"/>
        <v>100</v>
      </c>
      <c r="Z11" s="31">
        <v>33</v>
      </c>
      <c r="AA11" s="46">
        <v>31</v>
      </c>
      <c r="AB11" s="57">
        <f t="shared" si="8"/>
        <v>93.939393939393938</v>
      </c>
      <c r="AC11" s="29"/>
      <c r="AD11" s="32"/>
    </row>
    <row r="12" spans="1:32" s="33" customFormat="1" ht="18" customHeight="1" x14ac:dyDescent="0.25">
      <c r="A12" s="52" t="s">
        <v>31</v>
      </c>
      <c r="B12" s="31">
        <v>26</v>
      </c>
      <c r="C12" s="31">
        <v>29</v>
      </c>
      <c r="D12" s="57">
        <f t="shared" si="0"/>
        <v>111.53846153846155</v>
      </c>
      <c r="E12" s="31">
        <v>26</v>
      </c>
      <c r="F12" s="31">
        <v>28</v>
      </c>
      <c r="G12" s="57">
        <f t="shared" si="1"/>
        <v>107.69230769230769</v>
      </c>
      <c r="H12" s="31">
        <v>6</v>
      </c>
      <c r="I12" s="31">
        <v>5</v>
      </c>
      <c r="J12" s="57">
        <f t="shared" si="2"/>
        <v>83.333333333333343</v>
      </c>
      <c r="K12" s="31">
        <v>0</v>
      </c>
      <c r="L12" s="31">
        <v>0</v>
      </c>
      <c r="M12" s="57">
        <f t="shared" si="3"/>
        <v>0</v>
      </c>
      <c r="N12" s="31">
        <v>1</v>
      </c>
      <c r="O12" s="31">
        <v>1</v>
      </c>
      <c r="P12" s="57">
        <f t="shared" si="4"/>
        <v>100</v>
      </c>
      <c r="Q12" s="31">
        <v>21</v>
      </c>
      <c r="R12" s="46">
        <v>25</v>
      </c>
      <c r="S12" s="57">
        <f t="shared" si="5"/>
        <v>119.04761904761905</v>
      </c>
      <c r="T12" s="31">
        <v>15</v>
      </c>
      <c r="U12" s="46">
        <v>18</v>
      </c>
      <c r="V12" s="57">
        <f t="shared" si="6"/>
        <v>120</v>
      </c>
      <c r="W12" s="31">
        <v>15</v>
      </c>
      <c r="X12" s="46">
        <v>17</v>
      </c>
      <c r="Y12" s="57">
        <f t="shared" si="7"/>
        <v>113.33333333333333</v>
      </c>
      <c r="Z12" s="31">
        <v>15</v>
      </c>
      <c r="AA12" s="46">
        <v>17</v>
      </c>
      <c r="AB12" s="57">
        <f t="shared" si="8"/>
        <v>113.33333333333333</v>
      </c>
      <c r="AC12" s="29"/>
      <c r="AD12" s="32"/>
    </row>
    <row r="13" spans="1:32" s="33" customFormat="1" ht="18" customHeight="1" x14ac:dyDescent="0.25">
      <c r="A13" s="52" t="s">
        <v>32</v>
      </c>
      <c r="B13" s="31">
        <v>33</v>
      </c>
      <c r="C13" s="31">
        <v>39</v>
      </c>
      <c r="D13" s="57">
        <f t="shared" si="0"/>
        <v>118.18181818181819</v>
      </c>
      <c r="E13" s="31">
        <v>31</v>
      </c>
      <c r="F13" s="31">
        <v>38</v>
      </c>
      <c r="G13" s="57">
        <f t="shared" si="1"/>
        <v>122.58064516129032</v>
      </c>
      <c r="H13" s="31">
        <v>4</v>
      </c>
      <c r="I13" s="31">
        <v>5</v>
      </c>
      <c r="J13" s="57">
        <f t="shared" si="2"/>
        <v>125</v>
      </c>
      <c r="K13" s="31">
        <v>0</v>
      </c>
      <c r="L13" s="31">
        <v>1</v>
      </c>
      <c r="M13" s="57">
        <f t="shared" si="3"/>
        <v>0</v>
      </c>
      <c r="N13" s="31">
        <v>0</v>
      </c>
      <c r="O13" s="31">
        <v>0</v>
      </c>
      <c r="P13" s="57">
        <f t="shared" si="4"/>
        <v>0</v>
      </c>
      <c r="Q13" s="31">
        <v>18</v>
      </c>
      <c r="R13" s="46">
        <v>30</v>
      </c>
      <c r="S13" s="57">
        <f t="shared" si="5"/>
        <v>166.66666666666669</v>
      </c>
      <c r="T13" s="31">
        <v>22</v>
      </c>
      <c r="U13" s="46">
        <v>23</v>
      </c>
      <c r="V13" s="57">
        <f t="shared" si="6"/>
        <v>104.54545454545455</v>
      </c>
      <c r="W13" s="31">
        <v>21</v>
      </c>
      <c r="X13" s="46">
        <v>22</v>
      </c>
      <c r="Y13" s="57">
        <f t="shared" si="7"/>
        <v>104.76190476190477</v>
      </c>
      <c r="Z13" s="31">
        <v>17</v>
      </c>
      <c r="AA13" s="46">
        <v>18</v>
      </c>
      <c r="AB13" s="57">
        <f t="shared" si="8"/>
        <v>105.88235294117648</v>
      </c>
      <c r="AC13" s="29"/>
      <c r="AD13" s="32"/>
    </row>
    <row r="14" spans="1:32" s="33" customFormat="1" ht="18" customHeight="1" x14ac:dyDescent="0.25">
      <c r="A14" s="52" t="s">
        <v>33</v>
      </c>
      <c r="B14" s="31">
        <v>7</v>
      </c>
      <c r="C14" s="31">
        <v>23</v>
      </c>
      <c r="D14" s="57">
        <f t="shared" si="0"/>
        <v>328.57142857142856</v>
      </c>
      <c r="E14" s="31">
        <v>7</v>
      </c>
      <c r="F14" s="31">
        <v>23</v>
      </c>
      <c r="G14" s="57">
        <f t="shared" si="1"/>
        <v>328.57142857142856</v>
      </c>
      <c r="H14" s="31">
        <v>1</v>
      </c>
      <c r="I14" s="31">
        <v>1</v>
      </c>
      <c r="J14" s="57">
        <f t="shared" si="2"/>
        <v>100</v>
      </c>
      <c r="K14" s="31">
        <v>0</v>
      </c>
      <c r="L14" s="31">
        <v>0</v>
      </c>
      <c r="M14" s="57">
        <f t="shared" si="3"/>
        <v>0</v>
      </c>
      <c r="N14" s="31">
        <v>0</v>
      </c>
      <c r="O14" s="31">
        <v>0</v>
      </c>
      <c r="P14" s="57">
        <f t="shared" si="4"/>
        <v>0</v>
      </c>
      <c r="Q14" s="31">
        <v>5</v>
      </c>
      <c r="R14" s="46">
        <v>16</v>
      </c>
      <c r="S14" s="57">
        <f t="shared" si="5"/>
        <v>320</v>
      </c>
      <c r="T14" s="31">
        <v>4</v>
      </c>
      <c r="U14" s="46">
        <v>18</v>
      </c>
      <c r="V14" s="57">
        <f t="shared" si="6"/>
        <v>450</v>
      </c>
      <c r="W14" s="31">
        <v>4</v>
      </c>
      <c r="X14" s="46">
        <v>18</v>
      </c>
      <c r="Y14" s="57">
        <f t="shared" si="7"/>
        <v>450</v>
      </c>
      <c r="Z14" s="31">
        <v>4</v>
      </c>
      <c r="AA14" s="46">
        <v>17</v>
      </c>
      <c r="AB14" s="57">
        <f t="shared" si="8"/>
        <v>425</v>
      </c>
      <c r="AC14" s="29"/>
      <c r="AD14" s="32"/>
    </row>
    <row r="15" spans="1:32" s="33" customFormat="1" ht="18" customHeight="1" x14ac:dyDescent="0.25">
      <c r="A15" s="52" t="s">
        <v>34</v>
      </c>
      <c r="B15" s="31">
        <v>49</v>
      </c>
      <c r="C15" s="31">
        <v>46</v>
      </c>
      <c r="D15" s="57">
        <f t="shared" si="0"/>
        <v>93.877551020408163</v>
      </c>
      <c r="E15" s="31">
        <v>39</v>
      </c>
      <c r="F15" s="31">
        <v>34</v>
      </c>
      <c r="G15" s="57">
        <f t="shared" si="1"/>
        <v>87.179487179487182</v>
      </c>
      <c r="H15" s="31">
        <v>4</v>
      </c>
      <c r="I15" s="31">
        <v>6</v>
      </c>
      <c r="J15" s="57">
        <f t="shared" si="2"/>
        <v>150</v>
      </c>
      <c r="K15" s="31">
        <v>1</v>
      </c>
      <c r="L15" s="31">
        <v>1</v>
      </c>
      <c r="M15" s="57">
        <f t="shared" si="3"/>
        <v>100</v>
      </c>
      <c r="N15" s="31">
        <v>0</v>
      </c>
      <c r="O15" s="31">
        <v>0</v>
      </c>
      <c r="P15" s="57">
        <f t="shared" si="4"/>
        <v>0</v>
      </c>
      <c r="Q15" s="31">
        <v>33</v>
      </c>
      <c r="R15" s="46">
        <v>25</v>
      </c>
      <c r="S15" s="57">
        <f t="shared" si="5"/>
        <v>75.757575757575751</v>
      </c>
      <c r="T15" s="31">
        <v>39</v>
      </c>
      <c r="U15" s="46">
        <v>27</v>
      </c>
      <c r="V15" s="57">
        <f t="shared" si="6"/>
        <v>69.230769230769226</v>
      </c>
      <c r="W15" s="31">
        <v>29</v>
      </c>
      <c r="X15" s="46">
        <v>16</v>
      </c>
      <c r="Y15" s="57">
        <f t="shared" si="7"/>
        <v>55.172413793103445</v>
      </c>
      <c r="Z15" s="31">
        <v>25</v>
      </c>
      <c r="AA15" s="46">
        <v>13</v>
      </c>
      <c r="AB15" s="57">
        <f t="shared" si="8"/>
        <v>52</v>
      </c>
      <c r="AC15" s="29"/>
      <c r="AD15" s="32"/>
    </row>
    <row r="16" spans="1:32" s="33" customFormat="1" ht="18" customHeight="1" x14ac:dyDescent="0.25">
      <c r="A16" s="52" t="s">
        <v>35</v>
      </c>
      <c r="B16" s="31">
        <v>39</v>
      </c>
      <c r="C16" s="31">
        <v>42</v>
      </c>
      <c r="D16" s="57">
        <f t="shared" si="0"/>
        <v>107.69230769230769</v>
      </c>
      <c r="E16" s="31">
        <v>35</v>
      </c>
      <c r="F16" s="31">
        <v>39</v>
      </c>
      <c r="G16" s="57">
        <f t="shared" si="1"/>
        <v>111.42857142857143</v>
      </c>
      <c r="H16" s="31">
        <v>2</v>
      </c>
      <c r="I16" s="31">
        <v>5</v>
      </c>
      <c r="J16" s="57">
        <f t="shared" si="2"/>
        <v>250</v>
      </c>
      <c r="K16" s="31">
        <v>0</v>
      </c>
      <c r="L16" s="31">
        <v>1</v>
      </c>
      <c r="M16" s="57">
        <f t="shared" si="3"/>
        <v>0</v>
      </c>
      <c r="N16" s="31">
        <v>5</v>
      </c>
      <c r="O16" s="31">
        <v>0</v>
      </c>
      <c r="P16" s="57">
        <f t="shared" si="4"/>
        <v>0</v>
      </c>
      <c r="Q16" s="31">
        <v>31</v>
      </c>
      <c r="R16" s="46">
        <v>39</v>
      </c>
      <c r="S16" s="57">
        <f t="shared" si="5"/>
        <v>125.80645161290323</v>
      </c>
      <c r="T16" s="31">
        <v>29</v>
      </c>
      <c r="U16" s="46">
        <v>27</v>
      </c>
      <c r="V16" s="57">
        <f t="shared" si="6"/>
        <v>93.103448275862064</v>
      </c>
      <c r="W16" s="31">
        <v>25</v>
      </c>
      <c r="X16" s="46">
        <v>24</v>
      </c>
      <c r="Y16" s="57">
        <f t="shared" si="7"/>
        <v>96</v>
      </c>
      <c r="Z16" s="31">
        <v>22</v>
      </c>
      <c r="AA16" s="46">
        <v>23</v>
      </c>
      <c r="AB16" s="57">
        <f t="shared" si="8"/>
        <v>104.54545454545455</v>
      </c>
      <c r="AC16" s="29"/>
      <c r="AD16" s="32"/>
    </row>
    <row r="17" spans="1:30" s="33" customFormat="1" ht="18" customHeight="1" x14ac:dyDescent="0.25">
      <c r="A17" s="52" t="s">
        <v>36</v>
      </c>
      <c r="B17" s="31">
        <v>37</v>
      </c>
      <c r="C17" s="31">
        <v>44</v>
      </c>
      <c r="D17" s="57">
        <f t="shared" si="0"/>
        <v>118.91891891891892</v>
      </c>
      <c r="E17" s="31">
        <v>32</v>
      </c>
      <c r="F17" s="31">
        <v>39</v>
      </c>
      <c r="G17" s="57">
        <f t="shared" si="1"/>
        <v>121.875</v>
      </c>
      <c r="H17" s="31">
        <v>5</v>
      </c>
      <c r="I17" s="31">
        <v>6</v>
      </c>
      <c r="J17" s="57">
        <f t="shared" si="2"/>
        <v>120</v>
      </c>
      <c r="K17" s="31">
        <v>1</v>
      </c>
      <c r="L17" s="31">
        <v>1</v>
      </c>
      <c r="M17" s="57">
        <f t="shared" si="3"/>
        <v>100</v>
      </c>
      <c r="N17" s="31">
        <v>0</v>
      </c>
      <c r="O17" s="31">
        <v>0</v>
      </c>
      <c r="P17" s="57">
        <f t="shared" si="4"/>
        <v>0</v>
      </c>
      <c r="Q17" s="31">
        <v>23</v>
      </c>
      <c r="R17" s="46">
        <v>25</v>
      </c>
      <c r="S17" s="57">
        <f t="shared" si="5"/>
        <v>108.69565217391303</v>
      </c>
      <c r="T17" s="31">
        <v>26</v>
      </c>
      <c r="U17" s="46">
        <v>29</v>
      </c>
      <c r="V17" s="57">
        <f t="shared" si="6"/>
        <v>111.53846153846155</v>
      </c>
      <c r="W17" s="31">
        <v>22</v>
      </c>
      <c r="X17" s="46">
        <v>25</v>
      </c>
      <c r="Y17" s="57">
        <f t="shared" si="7"/>
        <v>113.63636363636364</v>
      </c>
      <c r="Z17" s="31">
        <v>21</v>
      </c>
      <c r="AA17" s="46">
        <v>20</v>
      </c>
      <c r="AB17" s="57">
        <f t="shared" si="8"/>
        <v>95.238095238095227</v>
      </c>
      <c r="AC17" s="29"/>
      <c r="AD17" s="32"/>
    </row>
    <row r="18" spans="1:30" s="33" customFormat="1" ht="18" customHeight="1" x14ac:dyDescent="0.25">
      <c r="A18" s="52" t="s">
        <v>37</v>
      </c>
      <c r="B18" s="31">
        <v>31</v>
      </c>
      <c r="C18" s="31">
        <v>44</v>
      </c>
      <c r="D18" s="57">
        <f t="shared" si="0"/>
        <v>141.93548387096774</v>
      </c>
      <c r="E18" s="31">
        <v>30</v>
      </c>
      <c r="F18" s="31">
        <v>43</v>
      </c>
      <c r="G18" s="57">
        <f t="shared" si="1"/>
        <v>143.33333333333334</v>
      </c>
      <c r="H18" s="31">
        <v>3</v>
      </c>
      <c r="I18" s="31">
        <v>6</v>
      </c>
      <c r="J18" s="57">
        <f t="shared" si="2"/>
        <v>200</v>
      </c>
      <c r="K18" s="31">
        <v>0</v>
      </c>
      <c r="L18" s="31">
        <v>1</v>
      </c>
      <c r="M18" s="57">
        <f t="shared" si="3"/>
        <v>0</v>
      </c>
      <c r="N18" s="31">
        <v>0</v>
      </c>
      <c r="O18" s="31">
        <v>1</v>
      </c>
      <c r="P18" s="57">
        <f t="shared" si="4"/>
        <v>0</v>
      </c>
      <c r="Q18" s="31">
        <v>24</v>
      </c>
      <c r="R18" s="46">
        <v>31</v>
      </c>
      <c r="S18" s="57">
        <f t="shared" si="5"/>
        <v>129.16666666666669</v>
      </c>
      <c r="T18" s="31">
        <v>23</v>
      </c>
      <c r="U18" s="46">
        <v>25</v>
      </c>
      <c r="V18" s="57">
        <f t="shared" si="6"/>
        <v>108.69565217391303</v>
      </c>
      <c r="W18" s="31">
        <v>22</v>
      </c>
      <c r="X18" s="46">
        <v>25</v>
      </c>
      <c r="Y18" s="57">
        <f t="shared" si="7"/>
        <v>113.63636363636364</v>
      </c>
      <c r="Z18" s="31">
        <v>20</v>
      </c>
      <c r="AA18" s="46">
        <v>23</v>
      </c>
      <c r="AB18" s="57">
        <f t="shared" si="8"/>
        <v>114.99999999999999</v>
      </c>
      <c r="AC18" s="29"/>
      <c r="AD18" s="32"/>
    </row>
    <row r="19" spans="1:30" s="33" customFormat="1" ht="18" customHeight="1" x14ac:dyDescent="0.25">
      <c r="A19" s="52" t="s">
        <v>38</v>
      </c>
      <c r="B19" s="31">
        <v>58</v>
      </c>
      <c r="C19" s="31">
        <v>74</v>
      </c>
      <c r="D19" s="57">
        <f t="shared" si="0"/>
        <v>127.58620689655173</v>
      </c>
      <c r="E19" s="31">
        <v>56</v>
      </c>
      <c r="F19" s="31">
        <v>71</v>
      </c>
      <c r="G19" s="57">
        <f t="shared" si="1"/>
        <v>126.78571428571428</v>
      </c>
      <c r="H19" s="31">
        <v>9</v>
      </c>
      <c r="I19" s="31">
        <v>9</v>
      </c>
      <c r="J19" s="57">
        <f t="shared" si="2"/>
        <v>100</v>
      </c>
      <c r="K19" s="31">
        <v>2</v>
      </c>
      <c r="L19" s="31">
        <v>1</v>
      </c>
      <c r="M19" s="57">
        <f t="shared" si="3"/>
        <v>50</v>
      </c>
      <c r="N19" s="31">
        <v>1</v>
      </c>
      <c r="O19" s="31">
        <v>1</v>
      </c>
      <c r="P19" s="57">
        <f t="shared" si="4"/>
        <v>100</v>
      </c>
      <c r="Q19" s="31">
        <v>45</v>
      </c>
      <c r="R19" s="46">
        <v>65</v>
      </c>
      <c r="S19" s="57">
        <f t="shared" si="5"/>
        <v>144.44444444444443</v>
      </c>
      <c r="T19" s="31">
        <v>37</v>
      </c>
      <c r="U19" s="46">
        <v>43</v>
      </c>
      <c r="V19" s="57">
        <f t="shared" si="6"/>
        <v>116.21621621621621</v>
      </c>
      <c r="W19" s="31">
        <v>36</v>
      </c>
      <c r="X19" s="46">
        <v>41</v>
      </c>
      <c r="Y19" s="57">
        <f t="shared" si="7"/>
        <v>113.88888888888889</v>
      </c>
      <c r="Z19" s="31">
        <v>34</v>
      </c>
      <c r="AA19" s="46">
        <v>40</v>
      </c>
      <c r="AB19" s="57">
        <f t="shared" si="8"/>
        <v>117.64705882352942</v>
      </c>
      <c r="AC19" s="29"/>
      <c r="AD19" s="32"/>
    </row>
    <row r="20" spans="1:30" s="33" customFormat="1" ht="18" customHeight="1" x14ac:dyDescent="0.25">
      <c r="A20" s="52" t="s">
        <v>39</v>
      </c>
      <c r="B20" s="31">
        <v>14</v>
      </c>
      <c r="C20" s="31">
        <v>18</v>
      </c>
      <c r="D20" s="57">
        <f t="shared" si="0"/>
        <v>128.57142857142858</v>
      </c>
      <c r="E20" s="31">
        <v>14</v>
      </c>
      <c r="F20" s="31">
        <v>19</v>
      </c>
      <c r="G20" s="57">
        <f t="shared" si="1"/>
        <v>135.71428571428572</v>
      </c>
      <c r="H20" s="31">
        <v>3</v>
      </c>
      <c r="I20" s="31">
        <v>5</v>
      </c>
      <c r="J20" s="57">
        <f t="shared" si="2"/>
        <v>166.66666666666669</v>
      </c>
      <c r="K20" s="31">
        <v>0</v>
      </c>
      <c r="L20" s="31">
        <v>0</v>
      </c>
      <c r="M20" s="57">
        <f t="shared" si="3"/>
        <v>0</v>
      </c>
      <c r="N20" s="31">
        <v>1</v>
      </c>
      <c r="O20" s="31">
        <v>0</v>
      </c>
      <c r="P20" s="57">
        <f t="shared" si="4"/>
        <v>0</v>
      </c>
      <c r="Q20" s="31">
        <v>9</v>
      </c>
      <c r="R20" s="46">
        <v>11</v>
      </c>
      <c r="S20" s="57">
        <f t="shared" si="5"/>
        <v>122.22222222222223</v>
      </c>
      <c r="T20" s="31">
        <v>9</v>
      </c>
      <c r="U20" s="46">
        <v>10</v>
      </c>
      <c r="V20" s="57">
        <f t="shared" si="6"/>
        <v>111.11111111111111</v>
      </c>
      <c r="W20" s="31">
        <v>9</v>
      </c>
      <c r="X20" s="46">
        <v>10</v>
      </c>
      <c r="Y20" s="57">
        <f t="shared" si="7"/>
        <v>111.11111111111111</v>
      </c>
      <c r="Z20" s="31">
        <v>9</v>
      </c>
      <c r="AA20" s="46">
        <v>8</v>
      </c>
      <c r="AB20" s="57">
        <f t="shared" si="8"/>
        <v>88.888888888888886</v>
      </c>
      <c r="AC20" s="29"/>
      <c r="AD20" s="32"/>
    </row>
    <row r="21" spans="1:30" s="33" customFormat="1" ht="18" customHeight="1" x14ac:dyDescent="0.25">
      <c r="A21" s="52" t="s">
        <v>40</v>
      </c>
      <c r="B21" s="31">
        <v>28</v>
      </c>
      <c r="C21" s="31">
        <v>22</v>
      </c>
      <c r="D21" s="57">
        <f t="shared" si="0"/>
        <v>78.571428571428569</v>
      </c>
      <c r="E21" s="31">
        <v>24</v>
      </c>
      <c r="F21" s="31">
        <v>20</v>
      </c>
      <c r="G21" s="57">
        <f t="shared" si="1"/>
        <v>83.333333333333343</v>
      </c>
      <c r="H21" s="31">
        <v>1</v>
      </c>
      <c r="I21" s="31">
        <v>4</v>
      </c>
      <c r="J21" s="57">
        <f t="shared" si="2"/>
        <v>400</v>
      </c>
      <c r="K21" s="31">
        <v>0</v>
      </c>
      <c r="L21" s="31">
        <v>0</v>
      </c>
      <c r="M21" s="57">
        <f t="shared" si="3"/>
        <v>0</v>
      </c>
      <c r="N21" s="31">
        <v>2</v>
      </c>
      <c r="O21" s="31">
        <v>3</v>
      </c>
      <c r="P21" s="57">
        <f t="shared" si="4"/>
        <v>150</v>
      </c>
      <c r="Q21" s="31">
        <v>16</v>
      </c>
      <c r="R21" s="46">
        <v>18</v>
      </c>
      <c r="S21" s="57">
        <f t="shared" si="5"/>
        <v>112.5</v>
      </c>
      <c r="T21" s="31">
        <v>16</v>
      </c>
      <c r="U21" s="46">
        <v>13</v>
      </c>
      <c r="V21" s="57">
        <f t="shared" si="6"/>
        <v>81.25</v>
      </c>
      <c r="W21" s="31">
        <v>12</v>
      </c>
      <c r="X21" s="46">
        <v>11</v>
      </c>
      <c r="Y21" s="57">
        <f t="shared" si="7"/>
        <v>91.666666666666657</v>
      </c>
      <c r="Z21" s="31">
        <v>11</v>
      </c>
      <c r="AA21" s="46">
        <v>11</v>
      </c>
      <c r="AB21" s="57">
        <f t="shared" si="8"/>
        <v>100</v>
      </c>
      <c r="AC21" s="29"/>
      <c r="AD21" s="32"/>
    </row>
    <row r="22" spans="1:30" s="33" customFormat="1" ht="18" customHeight="1" x14ac:dyDescent="0.25">
      <c r="A22" s="52" t="s">
        <v>41</v>
      </c>
      <c r="B22" s="31">
        <v>19</v>
      </c>
      <c r="C22" s="31">
        <v>19</v>
      </c>
      <c r="D22" s="57">
        <f t="shared" si="0"/>
        <v>100</v>
      </c>
      <c r="E22" s="31">
        <v>19</v>
      </c>
      <c r="F22" s="31">
        <v>19</v>
      </c>
      <c r="G22" s="57">
        <f t="shared" si="1"/>
        <v>100</v>
      </c>
      <c r="H22" s="31">
        <v>4</v>
      </c>
      <c r="I22" s="31">
        <v>2</v>
      </c>
      <c r="J22" s="57">
        <f t="shared" si="2"/>
        <v>50</v>
      </c>
      <c r="K22" s="31">
        <v>1</v>
      </c>
      <c r="L22" s="31">
        <v>0</v>
      </c>
      <c r="M22" s="57">
        <f t="shared" si="3"/>
        <v>0</v>
      </c>
      <c r="N22" s="31">
        <v>1</v>
      </c>
      <c r="O22" s="31">
        <v>0</v>
      </c>
      <c r="P22" s="57">
        <f t="shared" si="4"/>
        <v>0</v>
      </c>
      <c r="Q22" s="31">
        <v>17</v>
      </c>
      <c r="R22" s="46">
        <v>19</v>
      </c>
      <c r="S22" s="57">
        <f t="shared" si="5"/>
        <v>111.76470588235294</v>
      </c>
      <c r="T22" s="31">
        <v>10</v>
      </c>
      <c r="U22" s="46">
        <v>12</v>
      </c>
      <c r="V22" s="57">
        <f t="shared" si="6"/>
        <v>120</v>
      </c>
      <c r="W22" s="31">
        <v>10</v>
      </c>
      <c r="X22" s="46">
        <v>12</v>
      </c>
      <c r="Y22" s="57">
        <f t="shared" si="7"/>
        <v>120</v>
      </c>
      <c r="Z22" s="31">
        <v>9</v>
      </c>
      <c r="AA22" s="46">
        <v>11</v>
      </c>
      <c r="AB22" s="57">
        <f t="shared" si="8"/>
        <v>122.22222222222223</v>
      </c>
      <c r="AC22" s="29"/>
      <c r="AD22" s="32"/>
    </row>
    <row r="23" spans="1:30" s="33" customFormat="1" ht="18" customHeight="1" x14ac:dyDescent="0.25">
      <c r="A23" s="52" t="s">
        <v>42</v>
      </c>
      <c r="B23" s="31">
        <v>18</v>
      </c>
      <c r="C23" s="31">
        <v>28</v>
      </c>
      <c r="D23" s="57">
        <f t="shared" si="0"/>
        <v>155.55555555555557</v>
      </c>
      <c r="E23" s="31">
        <v>17</v>
      </c>
      <c r="F23" s="31">
        <v>27</v>
      </c>
      <c r="G23" s="57">
        <f t="shared" si="1"/>
        <v>158.8235294117647</v>
      </c>
      <c r="H23" s="31">
        <v>1</v>
      </c>
      <c r="I23" s="31">
        <v>0</v>
      </c>
      <c r="J23" s="57">
        <f t="shared" si="2"/>
        <v>0</v>
      </c>
      <c r="K23" s="31">
        <v>0</v>
      </c>
      <c r="L23" s="31">
        <v>0</v>
      </c>
      <c r="M23" s="57">
        <f t="shared" si="3"/>
        <v>0</v>
      </c>
      <c r="N23" s="31">
        <v>0</v>
      </c>
      <c r="O23" s="31">
        <v>0</v>
      </c>
      <c r="P23" s="57">
        <f t="shared" si="4"/>
        <v>0</v>
      </c>
      <c r="Q23" s="31">
        <v>16</v>
      </c>
      <c r="R23" s="46">
        <v>22</v>
      </c>
      <c r="S23" s="57">
        <f t="shared" si="5"/>
        <v>137.5</v>
      </c>
      <c r="T23" s="31">
        <v>15</v>
      </c>
      <c r="U23" s="46">
        <v>17</v>
      </c>
      <c r="V23" s="57">
        <f t="shared" si="6"/>
        <v>113.33333333333333</v>
      </c>
      <c r="W23" s="31">
        <v>14</v>
      </c>
      <c r="X23" s="46">
        <v>16</v>
      </c>
      <c r="Y23" s="57">
        <f t="shared" si="7"/>
        <v>114.28571428571428</v>
      </c>
      <c r="Z23" s="31">
        <v>12</v>
      </c>
      <c r="AA23" s="46">
        <v>15</v>
      </c>
      <c r="AB23" s="57">
        <f t="shared" si="8"/>
        <v>125</v>
      </c>
      <c r="AC23" s="29"/>
      <c r="AD23" s="32"/>
    </row>
    <row r="24" spans="1:30" s="33" customFormat="1" ht="18" customHeight="1" x14ac:dyDescent="0.25">
      <c r="A24" s="52" t="s">
        <v>43</v>
      </c>
      <c r="B24" s="31">
        <v>23</v>
      </c>
      <c r="C24" s="31">
        <v>31</v>
      </c>
      <c r="D24" s="57">
        <f t="shared" si="0"/>
        <v>134.78260869565219</v>
      </c>
      <c r="E24" s="31">
        <v>19</v>
      </c>
      <c r="F24" s="31">
        <v>28</v>
      </c>
      <c r="G24" s="57">
        <f t="shared" si="1"/>
        <v>147.36842105263156</v>
      </c>
      <c r="H24" s="31">
        <v>4</v>
      </c>
      <c r="I24" s="31">
        <v>2</v>
      </c>
      <c r="J24" s="57">
        <f t="shared" si="2"/>
        <v>50</v>
      </c>
      <c r="K24" s="31">
        <v>1</v>
      </c>
      <c r="L24" s="31">
        <v>0</v>
      </c>
      <c r="M24" s="57">
        <f t="shared" si="3"/>
        <v>0</v>
      </c>
      <c r="N24" s="31">
        <v>0</v>
      </c>
      <c r="O24" s="31">
        <v>1</v>
      </c>
      <c r="P24" s="57">
        <f t="shared" si="4"/>
        <v>0</v>
      </c>
      <c r="Q24" s="31">
        <v>15</v>
      </c>
      <c r="R24" s="46">
        <v>21</v>
      </c>
      <c r="S24" s="57">
        <f t="shared" si="5"/>
        <v>140</v>
      </c>
      <c r="T24" s="31">
        <v>15</v>
      </c>
      <c r="U24" s="46">
        <v>23</v>
      </c>
      <c r="V24" s="57">
        <f t="shared" si="6"/>
        <v>153.33333333333334</v>
      </c>
      <c r="W24" s="31">
        <v>12</v>
      </c>
      <c r="X24" s="46">
        <v>20</v>
      </c>
      <c r="Y24" s="57">
        <f t="shared" si="7"/>
        <v>166.66666666666669</v>
      </c>
      <c r="Z24" s="31">
        <v>12</v>
      </c>
      <c r="AA24" s="46">
        <v>19</v>
      </c>
      <c r="AB24" s="57">
        <f t="shared" si="8"/>
        <v>158.33333333333331</v>
      </c>
      <c r="AC24" s="29"/>
      <c r="AD24" s="32"/>
    </row>
    <row r="25" spans="1:30" s="33" customFormat="1" ht="18" customHeight="1" x14ac:dyDescent="0.25">
      <c r="A25" s="53" t="s">
        <v>44</v>
      </c>
      <c r="B25" s="31">
        <v>59</v>
      </c>
      <c r="C25" s="31">
        <v>66</v>
      </c>
      <c r="D25" s="57">
        <f t="shared" si="0"/>
        <v>111.86440677966101</v>
      </c>
      <c r="E25" s="31">
        <v>54</v>
      </c>
      <c r="F25" s="31">
        <v>60</v>
      </c>
      <c r="G25" s="57">
        <f t="shared" si="1"/>
        <v>111.11111111111111</v>
      </c>
      <c r="H25" s="31">
        <v>5</v>
      </c>
      <c r="I25" s="31">
        <v>6</v>
      </c>
      <c r="J25" s="57">
        <f t="shared" si="2"/>
        <v>120</v>
      </c>
      <c r="K25" s="31">
        <v>0</v>
      </c>
      <c r="L25" s="31">
        <v>1</v>
      </c>
      <c r="M25" s="57">
        <f t="shared" si="3"/>
        <v>0</v>
      </c>
      <c r="N25" s="31">
        <v>3</v>
      </c>
      <c r="O25" s="31">
        <v>5</v>
      </c>
      <c r="P25" s="57">
        <f t="shared" si="4"/>
        <v>166.66666666666669</v>
      </c>
      <c r="Q25" s="31">
        <v>40</v>
      </c>
      <c r="R25" s="46">
        <v>55</v>
      </c>
      <c r="S25" s="57">
        <f t="shared" si="5"/>
        <v>137.5</v>
      </c>
      <c r="T25" s="31">
        <v>40</v>
      </c>
      <c r="U25" s="46">
        <v>40</v>
      </c>
      <c r="V25" s="57">
        <f t="shared" si="6"/>
        <v>100</v>
      </c>
      <c r="W25" s="31">
        <v>37</v>
      </c>
      <c r="X25" s="46">
        <v>34</v>
      </c>
      <c r="Y25" s="57">
        <f t="shared" si="7"/>
        <v>91.891891891891902</v>
      </c>
      <c r="Z25" s="31">
        <v>31</v>
      </c>
      <c r="AA25" s="46">
        <v>26</v>
      </c>
      <c r="AB25" s="57">
        <f t="shared" si="8"/>
        <v>83.870967741935488</v>
      </c>
      <c r="AC25" s="29"/>
      <c r="AD25" s="32"/>
    </row>
    <row r="26" spans="1:30" s="33" customFormat="1" ht="18" customHeight="1" x14ac:dyDescent="0.25">
      <c r="A26" s="52" t="s">
        <v>45</v>
      </c>
      <c r="B26" s="31">
        <v>322</v>
      </c>
      <c r="C26" s="31">
        <v>361</v>
      </c>
      <c r="D26" s="57">
        <f t="shared" si="0"/>
        <v>112.11180124223603</v>
      </c>
      <c r="E26" s="31">
        <v>293</v>
      </c>
      <c r="F26" s="31">
        <v>328</v>
      </c>
      <c r="G26" s="57">
        <f t="shared" si="1"/>
        <v>111.94539249146757</v>
      </c>
      <c r="H26" s="31">
        <v>27</v>
      </c>
      <c r="I26" s="31">
        <v>25</v>
      </c>
      <c r="J26" s="57">
        <f t="shared" si="2"/>
        <v>92.592592592592595</v>
      </c>
      <c r="K26" s="31">
        <v>4</v>
      </c>
      <c r="L26" s="31">
        <v>1</v>
      </c>
      <c r="M26" s="57">
        <f t="shared" si="3"/>
        <v>25</v>
      </c>
      <c r="N26" s="31">
        <v>9</v>
      </c>
      <c r="O26" s="31">
        <v>1</v>
      </c>
      <c r="P26" s="57">
        <f t="shared" si="4"/>
        <v>11.111111111111111</v>
      </c>
      <c r="Q26" s="31">
        <v>160</v>
      </c>
      <c r="R26" s="46">
        <v>230</v>
      </c>
      <c r="S26" s="57">
        <f t="shared" si="5"/>
        <v>143.75</v>
      </c>
      <c r="T26" s="31">
        <v>243</v>
      </c>
      <c r="U26" s="46">
        <v>228</v>
      </c>
      <c r="V26" s="57">
        <f t="shared" si="6"/>
        <v>93.827160493827151</v>
      </c>
      <c r="W26" s="31">
        <v>214</v>
      </c>
      <c r="X26" s="46">
        <v>198</v>
      </c>
      <c r="Y26" s="57">
        <f t="shared" si="7"/>
        <v>92.523364485981304</v>
      </c>
      <c r="Z26" s="31">
        <v>181</v>
      </c>
      <c r="AA26" s="46">
        <v>178</v>
      </c>
      <c r="AB26" s="57">
        <f t="shared" si="8"/>
        <v>98.342541436464089</v>
      </c>
      <c r="AC26" s="29"/>
      <c r="AD26" s="32"/>
    </row>
    <row r="27" spans="1:30" s="33" customFormat="1" ht="18" customHeight="1" x14ac:dyDescent="0.25">
      <c r="A27" s="52" t="s">
        <v>46</v>
      </c>
      <c r="B27" s="31">
        <v>129</v>
      </c>
      <c r="C27" s="31">
        <v>174</v>
      </c>
      <c r="D27" s="57">
        <f t="shared" si="0"/>
        <v>134.88372093023256</v>
      </c>
      <c r="E27" s="31">
        <v>105</v>
      </c>
      <c r="F27" s="31">
        <v>152</v>
      </c>
      <c r="G27" s="57">
        <f t="shared" si="1"/>
        <v>144.76190476190476</v>
      </c>
      <c r="H27" s="31">
        <v>20</v>
      </c>
      <c r="I27" s="31">
        <v>18</v>
      </c>
      <c r="J27" s="57">
        <f t="shared" si="2"/>
        <v>90</v>
      </c>
      <c r="K27" s="31">
        <v>6</v>
      </c>
      <c r="L27" s="31">
        <v>7</v>
      </c>
      <c r="M27" s="57">
        <f t="shared" si="3"/>
        <v>116.66666666666667</v>
      </c>
      <c r="N27" s="31">
        <v>4</v>
      </c>
      <c r="O27" s="31">
        <v>8</v>
      </c>
      <c r="P27" s="57">
        <f t="shared" si="4"/>
        <v>200</v>
      </c>
      <c r="Q27" s="31">
        <v>82</v>
      </c>
      <c r="R27" s="46">
        <v>146</v>
      </c>
      <c r="S27" s="57">
        <f t="shared" si="5"/>
        <v>178.04878048780489</v>
      </c>
      <c r="T27" s="31">
        <v>85</v>
      </c>
      <c r="U27" s="46">
        <v>118</v>
      </c>
      <c r="V27" s="57">
        <f t="shared" si="6"/>
        <v>138.8235294117647</v>
      </c>
      <c r="W27" s="31">
        <v>63</v>
      </c>
      <c r="X27" s="46">
        <v>97</v>
      </c>
      <c r="Y27" s="57">
        <f t="shared" si="7"/>
        <v>153.96825396825398</v>
      </c>
      <c r="Z27" s="31">
        <v>54</v>
      </c>
      <c r="AA27" s="46">
        <v>94</v>
      </c>
      <c r="AB27" s="57">
        <f t="shared" si="8"/>
        <v>174.07407407407408</v>
      </c>
      <c r="AC27" s="29"/>
      <c r="AD27" s="32"/>
    </row>
    <row r="28" spans="1:30" s="33" customFormat="1" ht="18" customHeight="1" x14ac:dyDescent="0.25">
      <c r="A28" s="54" t="s">
        <v>47</v>
      </c>
      <c r="B28" s="31">
        <v>116</v>
      </c>
      <c r="C28" s="31">
        <v>110</v>
      </c>
      <c r="D28" s="57">
        <f t="shared" si="0"/>
        <v>94.827586206896555</v>
      </c>
      <c r="E28" s="31">
        <v>91</v>
      </c>
      <c r="F28" s="31">
        <v>89</v>
      </c>
      <c r="G28" s="57">
        <f t="shared" si="1"/>
        <v>97.802197802197796</v>
      </c>
      <c r="H28" s="31">
        <v>14</v>
      </c>
      <c r="I28" s="31">
        <v>9</v>
      </c>
      <c r="J28" s="57">
        <f t="shared" si="2"/>
        <v>64.285714285714292</v>
      </c>
      <c r="K28" s="31">
        <v>1</v>
      </c>
      <c r="L28" s="31">
        <v>2</v>
      </c>
      <c r="M28" s="57">
        <f t="shared" si="3"/>
        <v>200</v>
      </c>
      <c r="N28" s="31">
        <v>1</v>
      </c>
      <c r="O28" s="31">
        <v>0</v>
      </c>
      <c r="P28" s="57">
        <f t="shared" si="4"/>
        <v>0</v>
      </c>
      <c r="Q28" s="31">
        <v>79</v>
      </c>
      <c r="R28" s="46">
        <v>86</v>
      </c>
      <c r="S28" s="57">
        <f t="shared" si="5"/>
        <v>108.86075949367088</v>
      </c>
      <c r="T28" s="31">
        <v>86</v>
      </c>
      <c r="U28" s="46">
        <v>77</v>
      </c>
      <c r="V28" s="57">
        <f t="shared" si="6"/>
        <v>89.534883720930239</v>
      </c>
      <c r="W28" s="31">
        <v>69</v>
      </c>
      <c r="X28" s="46">
        <v>57</v>
      </c>
      <c r="Y28" s="57">
        <f t="shared" si="7"/>
        <v>82.608695652173907</v>
      </c>
      <c r="Z28" s="31">
        <v>61</v>
      </c>
      <c r="AA28" s="46">
        <v>52</v>
      </c>
      <c r="AB28" s="57">
        <f t="shared" si="8"/>
        <v>85.245901639344254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C7" sqref="C7"/>
    </sheetView>
  </sheetViews>
  <sheetFormatPr defaultColWidth="8" defaultRowHeight="12.75" x14ac:dyDescent="0.2"/>
  <cols>
    <col min="1" max="1" width="60.85546875" style="2" customWidth="1"/>
    <col min="2" max="3" width="18.285156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84.75" customHeight="1" x14ac:dyDescent="0.2">
      <c r="A1" s="80" t="s">
        <v>49</v>
      </c>
      <c r="B1" s="80"/>
      <c r="C1" s="80"/>
      <c r="D1" s="80"/>
      <c r="E1" s="80"/>
    </row>
    <row r="2" spans="1:11" s="3" customFormat="1" ht="23.25" customHeight="1" x14ac:dyDescent="0.25">
      <c r="A2" s="75" t="s">
        <v>0</v>
      </c>
      <c r="B2" s="81" t="s">
        <v>61</v>
      </c>
      <c r="C2" s="81" t="s">
        <v>62</v>
      </c>
      <c r="D2" s="78" t="s">
        <v>1</v>
      </c>
      <c r="E2" s="79"/>
    </row>
    <row r="3" spans="1:11" s="3" customFormat="1" ht="42" customHeight="1" x14ac:dyDescent="0.25">
      <c r="A3" s="76"/>
      <c r="B3" s="82"/>
      <c r="C3" s="82"/>
      <c r="D3" s="4" t="s">
        <v>2</v>
      </c>
      <c r="E3" s="5" t="s">
        <v>59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52</v>
      </c>
      <c r="B5" s="58">
        <f>'6'!B7</f>
        <v>455</v>
      </c>
      <c r="C5" s="58">
        <f>'6'!C7</f>
        <v>423</v>
      </c>
      <c r="D5" s="55">
        <f>IF(B5=0,0,C5/B5)*100</f>
        <v>92.967032967032964</v>
      </c>
      <c r="E5" s="49">
        <f>C5-B5</f>
        <v>-32</v>
      </c>
      <c r="K5" s="11"/>
    </row>
    <row r="6" spans="1:11" s="3" customFormat="1" ht="31.5" customHeight="1" x14ac:dyDescent="0.25">
      <c r="A6" s="9" t="s">
        <v>53</v>
      </c>
      <c r="B6" s="58">
        <f>'6'!E7</f>
        <v>361</v>
      </c>
      <c r="C6" s="58">
        <f>'6'!F7</f>
        <v>316</v>
      </c>
      <c r="D6" s="55">
        <f t="shared" ref="D6:D10" si="0">IF(B6=0,0,C6/B6)*100</f>
        <v>87.534626038781155</v>
      </c>
      <c r="E6" s="49">
        <f t="shared" ref="E6:E10" si="1">C6-B6</f>
        <v>-45</v>
      </c>
      <c r="K6" s="11"/>
    </row>
    <row r="7" spans="1:11" s="3" customFormat="1" ht="54.75" customHeight="1" x14ac:dyDescent="0.25">
      <c r="A7" s="12" t="s">
        <v>54</v>
      </c>
      <c r="B7" s="58">
        <f>'6'!H7</f>
        <v>59</v>
      </c>
      <c r="C7" s="58">
        <f>'6'!I7</f>
        <v>34</v>
      </c>
      <c r="D7" s="55">
        <f t="shared" si="0"/>
        <v>57.627118644067799</v>
      </c>
      <c r="E7" s="49">
        <f t="shared" si="1"/>
        <v>-25</v>
      </c>
      <c r="K7" s="11"/>
    </row>
    <row r="8" spans="1:11" s="3" customFormat="1" ht="35.25" customHeight="1" x14ac:dyDescent="0.25">
      <c r="A8" s="13" t="s">
        <v>55</v>
      </c>
      <c r="B8" s="58">
        <f>'6'!K7</f>
        <v>7</v>
      </c>
      <c r="C8" s="58">
        <f>'6'!L7</f>
        <v>0</v>
      </c>
      <c r="D8" s="55">
        <f t="shared" si="0"/>
        <v>0</v>
      </c>
      <c r="E8" s="49">
        <f t="shared" si="1"/>
        <v>-7</v>
      </c>
      <c r="K8" s="11"/>
    </row>
    <row r="9" spans="1:11" s="3" customFormat="1" ht="45.75" customHeight="1" x14ac:dyDescent="0.25">
      <c r="A9" s="13" t="s">
        <v>18</v>
      </c>
      <c r="B9" s="58">
        <f>'6'!N7</f>
        <v>3</v>
      </c>
      <c r="C9" s="58">
        <f>'6'!O7</f>
        <v>1</v>
      </c>
      <c r="D9" s="55">
        <f t="shared" si="0"/>
        <v>33.333333333333329</v>
      </c>
      <c r="E9" s="49">
        <f t="shared" si="1"/>
        <v>-2</v>
      </c>
      <c r="K9" s="11"/>
    </row>
    <row r="10" spans="1:11" s="3" customFormat="1" ht="55.5" customHeight="1" x14ac:dyDescent="0.25">
      <c r="A10" s="13" t="s">
        <v>56</v>
      </c>
      <c r="B10" s="58">
        <f>'6'!Q7</f>
        <v>277</v>
      </c>
      <c r="C10" s="58">
        <f>'6'!R7</f>
        <v>185</v>
      </c>
      <c r="D10" s="55">
        <f t="shared" si="0"/>
        <v>66.787003610108314</v>
      </c>
      <c r="E10" s="49">
        <f t="shared" si="1"/>
        <v>-92</v>
      </c>
      <c r="K10" s="11"/>
    </row>
    <row r="11" spans="1:11" s="3" customFormat="1" ht="12.75" customHeight="1" x14ac:dyDescent="0.25">
      <c r="A11" s="71" t="s">
        <v>4</v>
      </c>
      <c r="B11" s="72"/>
      <c r="C11" s="72"/>
      <c r="D11" s="72"/>
      <c r="E11" s="72"/>
      <c r="K11" s="11"/>
    </row>
    <row r="12" spans="1:11" s="3" customFormat="1" ht="15" customHeight="1" x14ac:dyDescent="0.25">
      <c r="A12" s="73"/>
      <c r="B12" s="74"/>
      <c r="C12" s="74"/>
      <c r="D12" s="74"/>
      <c r="E12" s="74"/>
      <c r="K12" s="11"/>
    </row>
    <row r="13" spans="1:11" s="3" customFormat="1" ht="20.25" customHeight="1" x14ac:dyDescent="0.25">
      <c r="A13" s="75" t="s">
        <v>0</v>
      </c>
      <c r="B13" s="77" t="s">
        <v>63</v>
      </c>
      <c r="C13" s="77" t="s">
        <v>64</v>
      </c>
      <c r="D13" s="78" t="s">
        <v>1</v>
      </c>
      <c r="E13" s="79"/>
      <c r="K13" s="11"/>
    </row>
    <row r="14" spans="1:11" ht="35.25" customHeight="1" x14ac:dyDescent="0.2">
      <c r="A14" s="76"/>
      <c r="B14" s="77"/>
      <c r="C14" s="77"/>
      <c r="D14" s="4" t="s">
        <v>2</v>
      </c>
      <c r="E14" s="5" t="s">
        <v>59</v>
      </c>
      <c r="K14" s="11"/>
    </row>
    <row r="15" spans="1:11" ht="24" customHeight="1" x14ac:dyDescent="0.2">
      <c r="A15" s="9" t="s">
        <v>52</v>
      </c>
      <c r="B15" s="59">
        <f>'6'!T7</f>
        <v>342</v>
      </c>
      <c r="C15" s="59">
        <f>'6'!U7</f>
        <v>313</v>
      </c>
      <c r="D15" s="48">
        <f t="shared" ref="D15:D17" si="2">C15/B15%</f>
        <v>91.520467836257311</v>
      </c>
      <c r="E15" s="49">
        <f t="shared" ref="E15:E17" si="3">C15-B15</f>
        <v>-29</v>
      </c>
      <c r="K15" s="11"/>
    </row>
    <row r="16" spans="1:11" ht="25.5" customHeight="1" x14ac:dyDescent="0.2">
      <c r="A16" s="1" t="s">
        <v>53</v>
      </c>
      <c r="B16" s="59">
        <f>'6'!W7</f>
        <v>250</v>
      </c>
      <c r="C16" s="59">
        <f>'6'!X7</f>
        <v>212</v>
      </c>
      <c r="D16" s="48">
        <f t="shared" si="2"/>
        <v>84.8</v>
      </c>
      <c r="E16" s="49">
        <f t="shared" si="3"/>
        <v>-38</v>
      </c>
      <c r="K16" s="11"/>
    </row>
    <row r="17" spans="1:11" ht="33.75" customHeight="1" x14ac:dyDescent="0.2">
      <c r="A17" s="1" t="s">
        <v>57</v>
      </c>
      <c r="B17" s="59">
        <f>'6'!Z7</f>
        <v>228</v>
      </c>
      <c r="C17" s="59">
        <f>'6'!AA7</f>
        <v>192</v>
      </c>
      <c r="D17" s="48">
        <f t="shared" si="2"/>
        <v>84.21052631578948</v>
      </c>
      <c r="E17" s="49">
        <f t="shared" si="3"/>
        <v>-36</v>
      </c>
      <c r="K17" s="11"/>
    </row>
  </sheetData>
  <mergeCells count="10">
    <mergeCell ref="A13:A14"/>
    <mergeCell ref="B13:B14"/>
    <mergeCell ref="C13:C14"/>
    <mergeCell ref="D13:E13"/>
    <mergeCell ref="A1:E1"/>
    <mergeCell ref="A2:A3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D5" sqref="D5:D10"/>
      <selection pane="topRight" activeCell="D5" sqref="D5:D10"/>
      <selection pane="bottomLeft" activeCell="D5" sqref="D5:D10"/>
      <selection pane="bottomRight" activeCell="H20" sqref="H20"/>
    </sheetView>
  </sheetViews>
  <sheetFormatPr defaultRowHeight="14.25" x14ac:dyDescent="0.2"/>
  <cols>
    <col min="1" max="1" width="29.140625" style="37" customWidth="1"/>
    <col min="2" max="2" width="8.85546875" style="37" customWidth="1"/>
    <col min="3" max="3" width="7.5703125" style="37" customWidth="1"/>
    <col min="4" max="4" width="8.28515625" style="37" customWidth="1"/>
    <col min="5" max="5" width="9.5703125" style="37" customWidth="1"/>
    <col min="6" max="6" width="8.7109375" style="37" customWidth="1"/>
    <col min="7" max="7" width="7.42578125" style="37" customWidth="1"/>
    <col min="8" max="8" width="8.85546875" style="37" customWidth="1"/>
    <col min="9" max="10" width="7.42578125" style="37" customWidth="1"/>
    <col min="11" max="11" width="7.85546875" style="37" customWidth="1"/>
    <col min="12" max="12" width="8.5703125" style="37" customWidth="1"/>
    <col min="13" max="13" width="9" style="37" customWidth="1"/>
    <col min="14" max="14" width="8" style="37" customWidth="1"/>
    <col min="15" max="15" width="7.140625" style="37" customWidth="1"/>
    <col min="16" max="16" width="8.140625" style="37" customWidth="1"/>
    <col min="17" max="17" width="7.7109375" style="37" customWidth="1"/>
    <col min="18" max="18" width="8.7109375" style="37" customWidth="1"/>
    <col min="19" max="19" width="8.140625" style="37" customWidth="1"/>
    <col min="20" max="20" width="8.42578125" style="37" customWidth="1"/>
    <col min="21" max="21" width="7.7109375" style="37" customWidth="1"/>
    <col min="22" max="22" width="8.140625" style="37" customWidth="1"/>
    <col min="23" max="23" width="7.28515625" style="37" customWidth="1"/>
    <col min="24" max="24" width="8" style="37" customWidth="1"/>
    <col min="25" max="25" width="8.28515625" style="37" customWidth="1"/>
    <col min="26" max="26" width="8" style="37" customWidth="1"/>
    <col min="27" max="27" width="7.7109375" style="37" customWidth="1"/>
    <col min="28" max="16384" width="9.140625" style="37"/>
  </cols>
  <sheetData>
    <row r="1" spans="1:32" s="22" customFormat="1" ht="84.75" customHeight="1" x14ac:dyDescent="0.35">
      <c r="B1" s="95" t="s">
        <v>67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21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92"/>
      <c r="Y2" s="92"/>
      <c r="Z2" s="86" t="s">
        <v>5</v>
      </c>
      <c r="AA2" s="86"/>
    </row>
    <row r="3" spans="1:32" s="26" customFormat="1" ht="67.5" customHeight="1" x14ac:dyDescent="0.25">
      <c r="A3" s="93"/>
      <c r="B3" s="83" t="s">
        <v>19</v>
      </c>
      <c r="C3" s="83"/>
      <c r="D3" s="83"/>
      <c r="E3" s="83" t="s">
        <v>20</v>
      </c>
      <c r="F3" s="83"/>
      <c r="G3" s="83"/>
      <c r="H3" s="83" t="s">
        <v>60</v>
      </c>
      <c r="I3" s="83"/>
      <c r="J3" s="83"/>
      <c r="K3" s="83" t="s">
        <v>7</v>
      </c>
      <c r="L3" s="83"/>
      <c r="M3" s="83"/>
      <c r="N3" s="83" t="s">
        <v>8</v>
      </c>
      <c r="O3" s="83"/>
      <c r="P3" s="83"/>
      <c r="Q3" s="88" t="s">
        <v>6</v>
      </c>
      <c r="R3" s="89"/>
      <c r="S3" s="90"/>
      <c r="T3" s="83" t="s">
        <v>14</v>
      </c>
      <c r="U3" s="83"/>
      <c r="V3" s="83"/>
      <c r="W3" s="83" t="s">
        <v>9</v>
      </c>
      <c r="X3" s="83"/>
      <c r="Y3" s="83"/>
      <c r="Z3" s="83" t="s">
        <v>10</v>
      </c>
      <c r="AA3" s="83"/>
      <c r="AB3" s="83"/>
    </row>
    <row r="4" spans="1:32" s="27" customFormat="1" ht="19.5" customHeight="1" x14ac:dyDescent="0.25">
      <c r="A4" s="93"/>
      <c r="B4" s="84" t="s">
        <v>13</v>
      </c>
      <c r="C4" s="84" t="s">
        <v>25</v>
      </c>
      <c r="D4" s="85" t="s">
        <v>2</v>
      </c>
      <c r="E4" s="84" t="s">
        <v>13</v>
      </c>
      <c r="F4" s="84" t="s">
        <v>25</v>
      </c>
      <c r="G4" s="85" t="s">
        <v>2</v>
      </c>
      <c r="H4" s="84" t="s">
        <v>13</v>
      </c>
      <c r="I4" s="84" t="s">
        <v>25</v>
      </c>
      <c r="J4" s="85" t="s">
        <v>2</v>
      </c>
      <c r="K4" s="84" t="s">
        <v>13</v>
      </c>
      <c r="L4" s="84" t="s">
        <v>25</v>
      </c>
      <c r="M4" s="85" t="s">
        <v>2</v>
      </c>
      <c r="N4" s="84" t="s">
        <v>13</v>
      </c>
      <c r="O4" s="84" t="s">
        <v>25</v>
      </c>
      <c r="P4" s="85" t="s">
        <v>2</v>
      </c>
      <c r="Q4" s="84" t="s">
        <v>13</v>
      </c>
      <c r="R4" s="84" t="s">
        <v>25</v>
      </c>
      <c r="S4" s="85" t="s">
        <v>2</v>
      </c>
      <c r="T4" s="84" t="s">
        <v>13</v>
      </c>
      <c r="U4" s="84" t="s">
        <v>25</v>
      </c>
      <c r="V4" s="85" t="s">
        <v>2</v>
      </c>
      <c r="W4" s="84" t="s">
        <v>13</v>
      </c>
      <c r="X4" s="84" t="s">
        <v>25</v>
      </c>
      <c r="Y4" s="85" t="s">
        <v>2</v>
      </c>
      <c r="Z4" s="84" t="s">
        <v>13</v>
      </c>
      <c r="AA4" s="84" t="s">
        <v>25</v>
      </c>
      <c r="AB4" s="85" t="s">
        <v>2</v>
      </c>
    </row>
    <row r="5" spans="1:32" s="27" customFormat="1" ht="6" customHeight="1" x14ac:dyDescent="0.25">
      <c r="A5" s="93"/>
      <c r="B5" s="84"/>
      <c r="C5" s="84"/>
      <c r="D5" s="85"/>
      <c r="E5" s="84"/>
      <c r="F5" s="84"/>
      <c r="G5" s="85"/>
      <c r="H5" s="84"/>
      <c r="I5" s="84"/>
      <c r="J5" s="85"/>
      <c r="K5" s="84"/>
      <c r="L5" s="84"/>
      <c r="M5" s="85"/>
      <c r="N5" s="84"/>
      <c r="O5" s="84"/>
      <c r="P5" s="85"/>
      <c r="Q5" s="84"/>
      <c r="R5" s="84"/>
      <c r="S5" s="85"/>
      <c r="T5" s="84"/>
      <c r="U5" s="84"/>
      <c r="V5" s="85"/>
      <c r="W5" s="84"/>
      <c r="X5" s="84"/>
      <c r="Y5" s="85"/>
      <c r="Z5" s="84"/>
      <c r="AA5" s="84"/>
      <c r="AB5" s="85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455</v>
      </c>
      <c r="C7" s="28">
        <f>SUM(C8:C28)</f>
        <v>423</v>
      </c>
      <c r="D7" s="56">
        <f>IF(B7=0,0,C7/B7)*100</f>
        <v>92.967032967032964</v>
      </c>
      <c r="E7" s="28">
        <f>SUM(E8:E28)</f>
        <v>361</v>
      </c>
      <c r="F7" s="28">
        <f>SUM(F8:F28)</f>
        <v>316</v>
      </c>
      <c r="G7" s="56">
        <f>IF(E7=0,0,F7/E7)*100</f>
        <v>87.534626038781155</v>
      </c>
      <c r="H7" s="28">
        <f>SUM(H8:H28)</f>
        <v>59</v>
      </c>
      <c r="I7" s="28">
        <f>SUM(I8:I28)</f>
        <v>34</v>
      </c>
      <c r="J7" s="56">
        <f>IF(H7=0,0,I7/H7)*100</f>
        <v>57.627118644067799</v>
      </c>
      <c r="K7" s="28">
        <f>SUM(K8:K28)</f>
        <v>7</v>
      </c>
      <c r="L7" s="28">
        <f>SUM(L8:L28)</f>
        <v>0</v>
      </c>
      <c r="M7" s="56">
        <f>IF(K7=0,0,L7/K7)*100</f>
        <v>0</v>
      </c>
      <c r="N7" s="28">
        <f>SUM(N8:N28)</f>
        <v>3</v>
      </c>
      <c r="O7" s="28">
        <f>SUM(O8:O28)</f>
        <v>1</v>
      </c>
      <c r="P7" s="56">
        <f>IF(N7=0,0,O7/N7)*100</f>
        <v>33.333333333333329</v>
      </c>
      <c r="Q7" s="28">
        <f>SUM(Q8:Q28)</f>
        <v>277</v>
      </c>
      <c r="R7" s="28">
        <f>SUM(R8:R28)</f>
        <v>185</v>
      </c>
      <c r="S7" s="56">
        <f>IF(Q7=0,0,R7/Q7)*100</f>
        <v>66.787003610108314</v>
      </c>
      <c r="T7" s="28">
        <f>SUM(T8:T28)</f>
        <v>342</v>
      </c>
      <c r="U7" s="28">
        <f>SUM(U8:U28)</f>
        <v>313</v>
      </c>
      <c r="V7" s="56">
        <f>IF(T7=0,0,U7/T7)*100</f>
        <v>91.520467836257311</v>
      </c>
      <c r="W7" s="28">
        <f>SUM(W8:W28)</f>
        <v>250</v>
      </c>
      <c r="X7" s="28">
        <f>SUM(X8:X28)</f>
        <v>212</v>
      </c>
      <c r="Y7" s="56">
        <f>IF(W7=0,0,X7/W7)*100</f>
        <v>84.8</v>
      </c>
      <c r="Z7" s="28">
        <f>SUM(Z8:Z28)</f>
        <v>228</v>
      </c>
      <c r="AA7" s="28">
        <f>SUM(AA8:AA28)</f>
        <v>192</v>
      </c>
      <c r="AB7" s="56">
        <f>IF(Z7=0,0,AA7/Z7)*100</f>
        <v>84.210526315789465</v>
      </c>
      <c r="AC7" s="29"/>
      <c r="AF7" s="33"/>
    </row>
    <row r="8" spans="1:32" s="33" customFormat="1" ht="18" customHeight="1" x14ac:dyDescent="0.25">
      <c r="A8" s="51" t="s">
        <v>27</v>
      </c>
      <c r="B8" s="31">
        <v>18</v>
      </c>
      <c r="C8" s="31">
        <v>7</v>
      </c>
      <c r="D8" s="57">
        <f t="shared" ref="D8:D28" si="0">IF(B8=0,0,C8/B8)*100</f>
        <v>38.888888888888893</v>
      </c>
      <c r="E8" s="31">
        <v>18</v>
      </c>
      <c r="F8" s="31">
        <v>7</v>
      </c>
      <c r="G8" s="57">
        <f t="shared" ref="G8:G28" si="1">IF(E8=0,0,F8/E8)*100</f>
        <v>38.888888888888893</v>
      </c>
      <c r="H8" s="31">
        <v>1</v>
      </c>
      <c r="I8" s="31">
        <v>0</v>
      </c>
      <c r="J8" s="57">
        <f t="shared" ref="J8:J28" si="2">IF(H8=0,0,I8/H8)*100</f>
        <v>0</v>
      </c>
      <c r="K8" s="31">
        <v>0</v>
      </c>
      <c r="L8" s="31">
        <v>0</v>
      </c>
      <c r="M8" s="57">
        <f t="shared" ref="M8:M28" si="3">IF(K8=0,0,L8/K8)*100</f>
        <v>0</v>
      </c>
      <c r="N8" s="31">
        <v>0</v>
      </c>
      <c r="O8" s="31">
        <v>0</v>
      </c>
      <c r="P8" s="57">
        <f t="shared" ref="P8:P28" si="4">IF(N8=0,0,O8/N8)*100</f>
        <v>0</v>
      </c>
      <c r="Q8" s="31">
        <v>16</v>
      </c>
      <c r="R8" s="46">
        <v>7</v>
      </c>
      <c r="S8" s="57">
        <f t="shared" ref="S8:S28" si="5">IF(Q8=0,0,R8/Q8)*100</f>
        <v>43.75</v>
      </c>
      <c r="T8" s="31">
        <v>12</v>
      </c>
      <c r="U8" s="46">
        <v>3</v>
      </c>
      <c r="V8" s="57">
        <f t="shared" ref="V8:V28" si="6">IF(T8=0,0,U8/T8)*100</f>
        <v>25</v>
      </c>
      <c r="W8" s="31">
        <v>12</v>
      </c>
      <c r="X8" s="46">
        <v>3</v>
      </c>
      <c r="Y8" s="57">
        <f t="shared" ref="Y8:Y28" si="7">IF(W8=0,0,X8/W8)*100</f>
        <v>25</v>
      </c>
      <c r="Z8" s="31">
        <v>11</v>
      </c>
      <c r="AA8" s="46">
        <v>3</v>
      </c>
      <c r="AB8" s="57">
        <f t="shared" ref="AB8:AB28" si="8">IF(Z8=0,0,AA8/Z8)*100</f>
        <v>27.27272727272727</v>
      </c>
      <c r="AC8" s="29"/>
      <c r="AD8" s="32"/>
    </row>
    <row r="9" spans="1:32" s="34" customFormat="1" ht="18" customHeight="1" x14ac:dyDescent="0.25">
      <c r="A9" s="52" t="s">
        <v>28</v>
      </c>
      <c r="B9" s="31">
        <v>6</v>
      </c>
      <c r="C9" s="31">
        <v>9</v>
      </c>
      <c r="D9" s="57">
        <f t="shared" si="0"/>
        <v>150</v>
      </c>
      <c r="E9" s="31">
        <v>6</v>
      </c>
      <c r="F9" s="31">
        <v>9</v>
      </c>
      <c r="G9" s="57">
        <f t="shared" si="1"/>
        <v>150</v>
      </c>
      <c r="H9" s="31">
        <v>0</v>
      </c>
      <c r="I9" s="31">
        <v>2</v>
      </c>
      <c r="J9" s="57">
        <f t="shared" si="2"/>
        <v>0</v>
      </c>
      <c r="K9" s="31">
        <v>0</v>
      </c>
      <c r="L9" s="31">
        <v>0</v>
      </c>
      <c r="M9" s="57">
        <f t="shared" si="3"/>
        <v>0</v>
      </c>
      <c r="N9" s="31">
        <v>0</v>
      </c>
      <c r="O9" s="31">
        <v>0</v>
      </c>
      <c r="P9" s="57">
        <f t="shared" si="4"/>
        <v>0</v>
      </c>
      <c r="Q9" s="31">
        <v>6</v>
      </c>
      <c r="R9" s="46">
        <v>6</v>
      </c>
      <c r="S9" s="57">
        <f t="shared" si="5"/>
        <v>100</v>
      </c>
      <c r="T9" s="31">
        <v>6</v>
      </c>
      <c r="U9" s="46">
        <v>5</v>
      </c>
      <c r="V9" s="57">
        <f t="shared" si="6"/>
        <v>83.333333333333343</v>
      </c>
      <c r="W9" s="31">
        <v>6</v>
      </c>
      <c r="X9" s="46">
        <v>5</v>
      </c>
      <c r="Y9" s="57">
        <f t="shared" si="7"/>
        <v>83.333333333333343</v>
      </c>
      <c r="Z9" s="31">
        <v>6</v>
      </c>
      <c r="AA9" s="46">
        <v>4</v>
      </c>
      <c r="AB9" s="57">
        <f t="shared" si="8"/>
        <v>66.666666666666657</v>
      </c>
      <c r="AC9" s="29"/>
      <c r="AD9" s="32"/>
    </row>
    <row r="10" spans="1:32" s="33" customFormat="1" ht="18" customHeight="1" x14ac:dyDescent="0.25">
      <c r="A10" s="52" t="s">
        <v>29</v>
      </c>
      <c r="B10" s="31">
        <v>21</v>
      </c>
      <c r="C10" s="31">
        <v>16</v>
      </c>
      <c r="D10" s="57">
        <f t="shared" si="0"/>
        <v>76.19047619047619</v>
      </c>
      <c r="E10" s="31">
        <v>18</v>
      </c>
      <c r="F10" s="31">
        <v>13</v>
      </c>
      <c r="G10" s="57">
        <f t="shared" si="1"/>
        <v>72.222222222222214</v>
      </c>
      <c r="H10" s="31">
        <v>5</v>
      </c>
      <c r="I10" s="31">
        <v>0</v>
      </c>
      <c r="J10" s="57">
        <f t="shared" si="2"/>
        <v>0</v>
      </c>
      <c r="K10" s="31">
        <v>0</v>
      </c>
      <c r="L10" s="31">
        <v>0</v>
      </c>
      <c r="M10" s="57">
        <f t="shared" si="3"/>
        <v>0</v>
      </c>
      <c r="N10" s="31">
        <v>0</v>
      </c>
      <c r="O10" s="31">
        <v>0</v>
      </c>
      <c r="P10" s="57">
        <f t="shared" si="4"/>
        <v>0</v>
      </c>
      <c r="Q10" s="31">
        <v>15</v>
      </c>
      <c r="R10" s="46">
        <v>13</v>
      </c>
      <c r="S10" s="57">
        <f t="shared" si="5"/>
        <v>86.666666666666671</v>
      </c>
      <c r="T10" s="31">
        <v>15</v>
      </c>
      <c r="U10" s="46">
        <v>13</v>
      </c>
      <c r="V10" s="57">
        <f t="shared" si="6"/>
        <v>86.666666666666671</v>
      </c>
      <c r="W10" s="31">
        <v>12</v>
      </c>
      <c r="X10" s="46">
        <v>10</v>
      </c>
      <c r="Y10" s="57">
        <f t="shared" si="7"/>
        <v>83.333333333333343</v>
      </c>
      <c r="Z10" s="31">
        <v>10</v>
      </c>
      <c r="AA10" s="46">
        <v>8</v>
      </c>
      <c r="AB10" s="57">
        <f t="shared" si="8"/>
        <v>80</v>
      </c>
      <c r="AC10" s="29"/>
      <c r="AD10" s="32"/>
    </row>
    <row r="11" spans="1:32" s="33" customFormat="1" ht="18" customHeight="1" x14ac:dyDescent="0.25">
      <c r="A11" s="52" t="s">
        <v>30</v>
      </c>
      <c r="B11" s="31">
        <v>20</v>
      </c>
      <c r="C11" s="31">
        <v>15</v>
      </c>
      <c r="D11" s="57">
        <f t="shared" si="0"/>
        <v>75</v>
      </c>
      <c r="E11" s="31">
        <v>19</v>
      </c>
      <c r="F11" s="31">
        <v>14</v>
      </c>
      <c r="G11" s="57">
        <f t="shared" si="1"/>
        <v>73.68421052631578</v>
      </c>
      <c r="H11" s="31">
        <v>5</v>
      </c>
      <c r="I11" s="31">
        <v>1</v>
      </c>
      <c r="J11" s="57">
        <f t="shared" si="2"/>
        <v>20</v>
      </c>
      <c r="K11" s="31">
        <v>0</v>
      </c>
      <c r="L11" s="31">
        <v>0</v>
      </c>
      <c r="M11" s="57">
        <f t="shared" si="3"/>
        <v>0</v>
      </c>
      <c r="N11" s="31">
        <v>0</v>
      </c>
      <c r="O11" s="31">
        <v>0</v>
      </c>
      <c r="P11" s="57">
        <f t="shared" si="4"/>
        <v>0</v>
      </c>
      <c r="Q11" s="31">
        <v>13</v>
      </c>
      <c r="R11" s="46">
        <v>10</v>
      </c>
      <c r="S11" s="57">
        <f t="shared" si="5"/>
        <v>76.923076923076934</v>
      </c>
      <c r="T11" s="31">
        <v>16</v>
      </c>
      <c r="U11" s="46">
        <v>9</v>
      </c>
      <c r="V11" s="57">
        <f t="shared" si="6"/>
        <v>56.25</v>
      </c>
      <c r="W11" s="31">
        <v>15</v>
      </c>
      <c r="X11" s="46">
        <v>8</v>
      </c>
      <c r="Y11" s="57">
        <f t="shared" si="7"/>
        <v>53.333333333333336</v>
      </c>
      <c r="Z11" s="31">
        <v>15</v>
      </c>
      <c r="AA11" s="46">
        <v>8</v>
      </c>
      <c r="AB11" s="57">
        <f t="shared" si="8"/>
        <v>53.333333333333336</v>
      </c>
      <c r="AC11" s="29"/>
      <c r="AD11" s="32"/>
    </row>
    <row r="12" spans="1:32" s="33" customFormat="1" ht="18" customHeight="1" x14ac:dyDescent="0.25">
      <c r="A12" s="52" t="s">
        <v>31</v>
      </c>
      <c r="B12" s="31">
        <v>17</v>
      </c>
      <c r="C12" s="31">
        <v>10</v>
      </c>
      <c r="D12" s="57">
        <f t="shared" si="0"/>
        <v>58.82352941176471</v>
      </c>
      <c r="E12" s="31">
        <v>17</v>
      </c>
      <c r="F12" s="31">
        <v>9</v>
      </c>
      <c r="G12" s="57">
        <f t="shared" si="1"/>
        <v>52.941176470588239</v>
      </c>
      <c r="H12" s="31">
        <v>6</v>
      </c>
      <c r="I12" s="31">
        <v>2</v>
      </c>
      <c r="J12" s="57">
        <f t="shared" si="2"/>
        <v>33.333333333333329</v>
      </c>
      <c r="K12" s="31">
        <v>0</v>
      </c>
      <c r="L12" s="31">
        <v>0</v>
      </c>
      <c r="M12" s="57">
        <f t="shared" si="3"/>
        <v>0</v>
      </c>
      <c r="N12" s="31">
        <v>0</v>
      </c>
      <c r="O12" s="31">
        <v>0</v>
      </c>
      <c r="P12" s="57">
        <f t="shared" si="4"/>
        <v>0</v>
      </c>
      <c r="Q12" s="31">
        <v>14</v>
      </c>
      <c r="R12" s="46">
        <v>8</v>
      </c>
      <c r="S12" s="57">
        <f t="shared" si="5"/>
        <v>57.142857142857139</v>
      </c>
      <c r="T12" s="31">
        <v>10</v>
      </c>
      <c r="U12" s="46">
        <v>8</v>
      </c>
      <c r="V12" s="57">
        <f t="shared" si="6"/>
        <v>80</v>
      </c>
      <c r="W12" s="31">
        <v>10</v>
      </c>
      <c r="X12" s="46">
        <v>7</v>
      </c>
      <c r="Y12" s="57">
        <f t="shared" si="7"/>
        <v>70</v>
      </c>
      <c r="Z12" s="31">
        <v>10</v>
      </c>
      <c r="AA12" s="46">
        <v>7</v>
      </c>
      <c r="AB12" s="57">
        <f t="shared" si="8"/>
        <v>70</v>
      </c>
      <c r="AC12" s="29"/>
      <c r="AD12" s="32"/>
    </row>
    <row r="13" spans="1:32" s="33" customFormat="1" ht="18" customHeight="1" x14ac:dyDescent="0.25">
      <c r="A13" s="52" t="s">
        <v>32</v>
      </c>
      <c r="B13" s="31">
        <v>16</v>
      </c>
      <c r="C13" s="31">
        <v>8</v>
      </c>
      <c r="D13" s="57">
        <f t="shared" si="0"/>
        <v>50</v>
      </c>
      <c r="E13" s="31">
        <v>14</v>
      </c>
      <c r="F13" s="31">
        <v>7</v>
      </c>
      <c r="G13" s="57">
        <f t="shared" si="1"/>
        <v>50</v>
      </c>
      <c r="H13" s="31">
        <v>2</v>
      </c>
      <c r="I13" s="31">
        <v>0</v>
      </c>
      <c r="J13" s="57">
        <f t="shared" si="2"/>
        <v>0</v>
      </c>
      <c r="K13" s="31">
        <v>0</v>
      </c>
      <c r="L13" s="31">
        <v>0</v>
      </c>
      <c r="M13" s="57">
        <f t="shared" si="3"/>
        <v>0</v>
      </c>
      <c r="N13" s="31">
        <v>0</v>
      </c>
      <c r="O13" s="31">
        <v>0</v>
      </c>
      <c r="P13" s="57">
        <f t="shared" si="4"/>
        <v>0</v>
      </c>
      <c r="Q13" s="31">
        <v>10</v>
      </c>
      <c r="R13" s="46">
        <v>5</v>
      </c>
      <c r="S13" s="57">
        <f t="shared" si="5"/>
        <v>50</v>
      </c>
      <c r="T13" s="31">
        <v>13</v>
      </c>
      <c r="U13" s="46">
        <v>5</v>
      </c>
      <c r="V13" s="57">
        <f t="shared" si="6"/>
        <v>38.461538461538467</v>
      </c>
      <c r="W13" s="31">
        <v>12</v>
      </c>
      <c r="X13" s="46">
        <v>4</v>
      </c>
      <c r="Y13" s="57">
        <f t="shared" si="7"/>
        <v>33.333333333333329</v>
      </c>
      <c r="Z13" s="31">
        <v>10</v>
      </c>
      <c r="AA13" s="46">
        <v>3</v>
      </c>
      <c r="AB13" s="57">
        <f t="shared" si="8"/>
        <v>30</v>
      </c>
      <c r="AC13" s="29"/>
      <c r="AD13" s="32"/>
    </row>
    <row r="14" spans="1:32" s="33" customFormat="1" ht="18" customHeight="1" x14ac:dyDescent="0.25">
      <c r="A14" s="52" t="s">
        <v>33</v>
      </c>
      <c r="B14" s="31">
        <v>7</v>
      </c>
      <c r="C14" s="31">
        <v>5</v>
      </c>
      <c r="D14" s="57">
        <f t="shared" si="0"/>
        <v>71.428571428571431</v>
      </c>
      <c r="E14" s="31">
        <v>6</v>
      </c>
      <c r="F14" s="31">
        <v>4</v>
      </c>
      <c r="G14" s="57">
        <f t="shared" si="1"/>
        <v>66.666666666666657</v>
      </c>
      <c r="H14" s="31">
        <v>0</v>
      </c>
      <c r="I14" s="31">
        <v>1</v>
      </c>
      <c r="J14" s="57">
        <f t="shared" si="2"/>
        <v>0</v>
      </c>
      <c r="K14" s="31">
        <v>0</v>
      </c>
      <c r="L14" s="31">
        <v>0</v>
      </c>
      <c r="M14" s="57">
        <f t="shared" si="3"/>
        <v>0</v>
      </c>
      <c r="N14" s="31">
        <v>0</v>
      </c>
      <c r="O14" s="31">
        <v>1</v>
      </c>
      <c r="P14" s="57">
        <f t="shared" si="4"/>
        <v>0</v>
      </c>
      <c r="Q14" s="31">
        <v>4</v>
      </c>
      <c r="R14" s="46">
        <v>3</v>
      </c>
      <c r="S14" s="57">
        <f t="shared" si="5"/>
        <v>75</v>
      </c>
      <c r="T14" s="31">
        <v>7</v>
      </c>
      <c r="U14" s="46">
        <v>3</v>
      </c>
      <c r="V14" s="57">
        <f t="shared" si="6"/>
        <v>42.857142857142854</v>
      </c>
      <c r="W14" s="31">
        <v>6</v>
      </c>
      <c r="X14" s="46">
        <v>2</v>
      </c>
      <c r="Y14" s="57">
        <f t="shared" si="7"/>
        <v>33.333333333333329</v>
      </c>
      <c r="Z14" s="31">
        <v>6</v>
      </c>
      <c r="AA14" s="46">
        <v>2</v>
      </c>
      <c r="AB14" s="57">
        <f t="shared" si="8"/>
        <v>33.333333333333329</v>
      </c>
      <c r="AC14" s="29"/>
      <c r="AD14" s="32"/>
    </row>
    <row r="15" spans="1:32" s="33" customFormat="1" ht="18" customHeight="1" x14ac:dyDescent="0.25">
      <c r="A15" s="52" t="s">
        <v>34</v>
      </c>
      <c r="B15" s="31">
        <v>3</v>
      </c>
      <c r="C15" s="31">
        <v>1</v>
      </c>
      <c r="D15" s="57">
        <f t="shared" si="0"/>
        <v>33.333333333333329</v>
      </c>
      <c r="E15" s="31">
        <v>3</v>
      </c>
      <c r="F15" s="31">
        <v>1</v>
      </c>
      <c r="G15" s="57">
        <f t="shared" si="1"/>
        <v>33.333333333333329</v>
      </c>
      <c r="H15" s="31">
        <v>0</v>
      </c>
      <c r="I15" s="31">
        <v>1</v>
      </c>
      <c r="J15" s="57">
        <f t="shared" si="2"/>
        <v>0</v>
      </c>
      <c r="K15" s="31">
        <v>1</v>
      </c>
      <c r="L15" s="31">
        <v>0</v>
      </c>
      <c r="M15" s="57">
        <f t="shared" si="3"/>
        <v>0</v>
      </c>
      <c r="N15" s="31">
        <v>0</v>
      </c>
      <c r="O15" s="31">
        <v>0</v>
      </c>
      <c r="P15" s="57">
        <f t="shared" si="4"/>
        <v>0</v>
      </c>
      <c r="Q15" s="31">
        <v>1</v>
      </c>
      <c r="R15" s="46">
        <v>1</v>
      </c>
      <c r="S15" s="57">
        <f t="shared" si="5"/>
        <v>100</v>
      </c>
      <c r="T15" s="31">
        <v>1</v>
      </c>
      <c r="U15" s="46">
        <v>0</v>
      </c>
      <c r="V15" s="57">
        <f t="shared" si="6"/>
        <v>0</v>
      </c>
      <c r="W15" s="31">
        <v>1</v>
      </c>
      <c r="X15" s="46">
        <v>0</v>
      </c>
      <c r="Y15" s="57">
        <f t="shared" si="7"/>
        <v>0</v>
      </c>
      <c r="Z15" s="31">
        <v>1</v>
      </c>
      <c r="AA15" s="46">
        <v>0</v>
      </c>
      <c r="AB15" s="57">
        <f t="shared" si="8"/>
        <v>0</v>
      </c>
      <c r="AC15" s="29"/>
      <c r="AD15" s="32"/>
    </row>
    <row r="16" spans="1:32" s="33" customFormat="1" ht="18" customHeight="1" x14ac:dyDescent="0.25">
      <c r="A16" s="52" t="s">
        <v>35</v>
      </c>
      <c r="B16" s="31">
        <v>2</v>
      </c>
      <c r="C16" s="31">
        <v>5</v>
      </c>
      <c r="D16" s="57">
        <f t="shared" si="0"/>
        <v>250</v>
      </c>
      <c r="E16" s="31">
        <v>0</v>
      </c>
      <c r="F16" s="31">
        <v>3</v>
      </c>
      <c r="G16" s="57">
        <f t="shared" si="1"/>
        <v>0</v>
      </c>
      <c r="H16" s="31">
        <v>0</v>
      </c>
      <c r="I16" s="31">
        <v>0</v>
      </c>
      <c r="J16" s="57">
        <f t="shared" si="2"/>
        <v>0</v>
      </c>
      <c r="K16" s="31">
        <v>0</v>
      </c>
      <c r="L16" s="31">
        <v>0</v>
      </c>
      <c r="M16" s="57">
        <f t="shared" si="3"/>
        <v>0</v>
      </c>
      <c r="N16" s="31">
        <v>0</v>
      </c>
      <c r="O16" s="31">
        <v>0</v>
      </c>
      <c r="P16" s="57">
        <f t="shared" si="4"/>
        <v>0</v>
      </c>
      <c r="Q16" s="31">
        <v>0</v>
      </c>
      <c r="R16" s="46">
        <v>3</v>
      </c>
      <c r="S16" s="57">
        <f t="shared" si="5"/>
        <v>0</v>
      </c>
      <c r="T16" s="31">
        <v>2</v>
      </c>
      <c r="U16" s="46">
        <v>5</v>
      </c>
      <c r="V16" s="57">
        <f t="shared" si="6"/>
        <v>250</v>
      </c>
      <c r="W16" s="31">
        <v>0</v>
      </c>
      <c r="X16" s="46">
        <v>3</v>
      </c>
      <c r="Y16" s="57">
        <f t="shared" si="7"/>
        <v>0</v>
      </c>
      <c r="Z16" s="31">
        <v>0</v>
      </c>
      <c r="AA16" s="46">
        <v>3</v>
      </c>
      <c r="AB16" s="57">
        <f t="shared" si="8"/>
        <v>0</v>
      </c>
      <c r="AC16" s="29"/>
      <c r="AD16" s="32"/>
    </row>
    <row r="17" spans="1:30" s="33" customFormat="1" ht="18" customHeight="1" x14ac:dyDescent="0.25">
      <c r="A17" s="52" t="s">
        <v>36</v>
      </c>
      <c r="B17" s="31">
        <v>6</v>
      </c>
      <c r="C17" s="31">
        <v>3</v>
      </c>
      <c r="D17" s="57">
        <f t="shared" si="0"/>
        <v>50</v>
      </c>
      <c r="E17" s="31">
        <v>6</v>
      </c>
      <c r="F17" s="31">
        <v>3</v>
      </c>
      <c r="G17" s="57">
        <f t="shared" si="1"/>
        <v>50</v>
      </c>
      <c r="H17" s="31">
        <v>1</v>
      </c>
      <c r="I17" s="31">
        <v>0</v>
      </c>
      <c r="J17" s="57">
        <f t="shared" si="2"/>
        <v>0</v>
      </c>
      <c r="K17" s="31">
        <v>0</v>
      </c>
      <c r="L17" s="31">
        <v>0</v>
      </c>
      <c r="M17" s="57">
        <f t="shared" si="3"/>
        <v>0</v>
      </c>
      <c r="N17" s="31">
        <v>0</v>
      </c>
      <c r="O17" s="31">
        <v>0</v>
      </c>
      <c r="P17" s="57">
        <f t="shared" si="4"/>
        <v>0</v>
      </c>
      <c r="Q17" s="31">
        <v>5</v>
      </c>
      <c r="R17" s="46">
        <v>2</v>
      </c>
      <c r="S17" s="57">
        <f t="shared" si="5"/>
        <v>40</v>
      </c>
      <c r="T17" s="31">
        <v>3</v>
      </c>
      <c r="U17" s="46">
        <v>2</v>
      </c>
      <c r="V17" s="57">
        <f t="shared" si="6"/>
        <v>66.666666666666657</v>
      </c>
      <c r="W17" s="31">
        <v>3</v>
      </c>
      <c r="X17" s="46">
        <v>2</v>
      </c>
      <c r="Y17" s="57">
        <f t="shared" si="7"/>
        <v>66.666666666666657</v>
      </c>
      <c r="Z17" s="31">
        <v>3</v>
      </c>
      <c r="AA17" s="46">
        <v>2</v>
      </c>
      <c r="AB17" s="57">
        <f t="shared" si="8"/>
        <v>66.666666666666657</v>
      </c>
      <c r="AC17" s="29"/>
      <c r="AD17" s="32"/>
    </row>
    <row r="18" spans="1:30" s="33" customFormat="1" ht="18" customHeight="1" x14ac:dyDescent="0.25">
      <c r="A18" s="52" t="s">
        <v>37</v>
      </c>
      <c r="B18" s="31">
        <v>1</v>
      </c>
      <c r="C18" s="31">
        <v>0</v>
      </c>
      <c r="D18" s="57">
        <f t="shared" si="0"/>
        <v>0</v>
      </c>
      <c r="E18" s="31">
        <v>1</v>
      </c>
      <c r="F18" s="31">
        <v>0</v>
      </c>
      <c r="G18" s="57">
        <f t="shared" si="1"/>
        <v>0</v>
      </c>
      <c r="H18" s="31">
        <v>0</v>
      </c>
      <c r="I18" s="31">
        <v>0</v>
      </c>
      <c r="J18" s="57">
        <f t="shared" si="2"/>
        <v>0</v>
      </c>
      <c r="K18" s="31">
        <v>1</v>
      </c>
      <c r="L18" s="31">
        <v>0</v>
      </c>
      <c r="M18" s="57">
        <f t="shared" si="3"/>
        <v>0</v>
      </c>
      <c r="N18" s="31">
        <v>0</v>
      </c>
      <c r="O18" s="31">
        <v>0</v>
      </c>
      <c r="P18" s="57">
        <f t="shared" si="4"/>
        <v>0</v>
      </c>
      <c r="Q18" s="31">
        <v>1</v>
      </c>
      <c r="R18" s="46">
        <v>0</v>
      </c>
      <c r="S18" s="57">
        <f t="shared" si="5"/>
        <v>0</v>
      </c>
      <c r="T18" s="31">
        <v>1</v>
      </c>
      <c r="U18" s="46">
        <v>0</v>
      </c>
      <c r="V18" s="57">
        <f t="shared" si="6"/>
        <v>0</v>
      </c>
      <c r="W18" s="31">
        <v>1</v>
      </c>
      <c r="X18" s="46">
        <v>0</v>
      </c>
      <c r="Y18" s="57">
        <f t="shared" si="7"/>
        <v>0</v>
      </c>
      <c r="Z18" s="31">
        <v>1</v>
      </c>
      <c r="AA18" s="46">
        <v>0</v>
      </c>
      <c r="AB18" s="57">
        <f t="shared" si="8"/>
        <v>0</v>
      </c>
      <c r="AC18" s="29"/>
      <c r="AD18" s="32"/>
    </row>
    <row r="19" spans="1:30" s="33" customFormat="1" ht="18" customHeight="1" x14ac:dyDescent="0.25">
      <c r="A19" s="52" t="s">
        <v>38</v>
      </c>
      <c r="B19" s="31">
        <v>6</v>
      </c>
      <c r="C19" s="31">
        <v>12</v>
      </c>
      <c r="D19" s="57">
        <f t="shared" si="0"/>
        <v>200</v>
      </c>
      <c r="E19" s="31">
        <v>6</v>
      </c>
      <c r="F19" s="31">
        <v>12</v>
      </c>
      <c r="G19" s="57">
        <f t="shared" si="1"/>
        <v>200</v>
      </c>
      <c r="H19" s="31">
        <v>1</v>
      </c>
      <c r="I19" s="31">
        <v>1</v>
      </c>
      <c r="J19" s="57">
        <f t="shared" si="2"/>
        <v>100</v>
      </c>
      <c r="K19" s="31">
        <v>0</v>
      </c>
      <c r="L19" s="31">
        <v>0</v>
      </c>
      <c r="M19" s="57">
        <f t="shared" si="3"/>
        <v>0</v>
      </c>
      <c r="N19" s="31">
        <v>0</v>
      </c>
      <c r="O19" s="31">
        <v>0</v>
      </c>
      <c r="P19" s="57">
        <f t="shared" si="4"/>
        <v>0</v>
      </c>
      <c r="Q19" s="31">
        <v>5</v>
      </c>
      <c r="R19" s="46">
        <v>12</v>
      </c>
      <c r="S19" s="57">
        <f t="shared" si="5"/>
        <v>240</v>
      </c>
      <c r="T19" s="31">
        <v>2</v>
      </c>
      <c r="U19" s="46">
        <v>10</v>
      </c>
      <c r="V19" s="57">
        <f t="shared" si="6"/>
        <v>500</v>
      </c>
      <c r="W19" s="31">
        <v>2</v>
      </c>
      <c r="X19" s="46">
        <v>10</v>
      </c>
      <c r="Y19" s="57">
        <f t="shared" si="7"/>
        <v>500</v>
      </c>
      <c r="Z19" s="31">
        <v>2</v>
      </c>
      <c r="AA19" s="46">
        <v>9</v>
      </c>
      <c r="AB19" s="57">
        <f t="shared" si="8"/>
        <v>450</v>
      </c>
      <c r="AC19" s="29"/>
      <c r="AD19" s="32"/>
    </row>
    <row r="20" spans="1:30" s="33" customFormat="1" ht="18" customHeight="1" x14ac:dyDescent="0.25">
      <c r="A20" s="52" t="s">
        <v>39</v>
      </c>
      <c r="B20" s="31">
        <v>13</v>
      </c>
      <c r="C20" s="31">
        <v>1</v>
      </c>
      <c r="D20" s="57">
        <f t="shared" si="0"/>
        <v>7.6923076923076925</v>
      </c>
      <c r="E20" s="31">
        <v>12</v>
      </c>
      <c r="F20" s="31">
        <v>1</v>
      </c>
      <c r="G20" s="57">
        <f t="shared" si="1"/>
        <v>8.3333333333333321</v>
      </c>
      <c r="H20" s="31">
        <v>2</v>
      </c>
      <c r="I20" s="31">
        <v>0</v>
      </c>
      <c r="J20" s="57">
        <f t="shared" si="2"/>
        <v>0</v>
      </c>
      <c r="K20" s="31">
        <v>0</v>
      </c>
      <c r="L20" s="31">
        <v>0</v>
      </c>
      <c r="M20" s="57">
        <f t="shared" si="3"/>
        <v>0</v>
      </c>
      <c r="N20" s="31">
        <v>2</v>
      </c>
      <c r="O20" s="31">
        <v>0</v>
      </c>
      <c r="P20" s="57">
        <f t="shared" si="4"/>
        <v>0</v>
      </c>
      <c r="Q20" s="31">
        <v>11</v>
      </c>
      <c r="R20" s="46">
        <v>1</v>
      </c>
      <c r="S20" s="57">
        <f t="shared" si="5"/>
        <v>9.0909090909090917</v>
      </c>
      <c r="T20" s="31">
        <v>8</v>
      </c>
      <c r="U20" s="46">
        <v>1</v>
      </c>
      <c r="V20" s="57">
        <f t="shared" si="6"/>
        <v>12.5</v>
      </c>
      <c r="W20" s="31">
        <v>7</v>
      </c>
      <c r="X20" s="46">
        <v>1</v>
      </c>
      <c r="Y20" s="57">
        <f t="shared" si="7"/>
        <v>14.285714285714285</v>
      </c>
      <c r="Z20" s="31">
        <v>5</v>
      </c>
      <c r="AA20" s="46">
        <v>1</v>
      </c>
      <c r="AB20" s="57">
        <f t="shared" si="8"/>
        <v>20</v>
      </c>
      <c r="AC20" s="29"/>
      <c r="AD20" s="32"/>
    </row>
    <row r="21" spans="1:30" s="33" customFormat="1" ht="18" customHeight="1" x14ac:dyDescent="0.25">
      <c r="A21" s="52" t="s">
        <v>40</v>
      </c>
      <c r="B21" s="31">
        <v>10</v>
      </c>
      <c r="C21" s="31">
        <v>4</v>
      </c>
      <c r="D21" s="57">
        <f t="shared" si="0"/>
        <v>40</v>
      </c>
      <c r="E21" s="31">
        <v>10</v>
      </c>
      <c r="F21" s="31">
        <v>4</v>
      </c>
      <c r="G21" s="57">
        <f t="shared" si="1"/>
        <v>40</v>
      </c>
      <c r="H21" s="31">
        <v>0</v>
      </c>
      <c r="I21" s="31">
        <v>1</v>
      </c>
      <c r="J21" s="57">
        <f t="shared" si="2"/>
        <v>0</v>
      </c>
      <c r="K21" s="31">
        <v>1</v>
      </c>
      <c r="L21" s="31">
        <v>0</v>
      </c>
      <c r="M21" s="57">
        <f t="shared" si="3"/>
        <v>0</v>
      </c>
      <c r="N21" s="31">
        <v>0</v>
      </c>
      <c r="O21" s="31">
        <v>0</v>
      </c>
      <c r="P21" s="57">
        <f t="shared" si="4"/>
        <v>0</v>
      </c>
      <c r="Q21" s="31">
        <v>8</v>
      </c>
      <c r="R21" s="46">
        <v>2</v>
      </c>
      <c r="S21" s="57">
        <f t="shared" si="5"/>
        <v>25</v>
      </c>
      <c r="T21" s="31">
        <v>4</v>
      </c>
      <c r="U21" s="46">
        <v>3</v>
      </c>
      <c r="V21" s="57">
        <f t="shared" si="6"/>
        <v>75</v>
      </c>
      <c r="W21" s="31">
        <v>4</v>
      </c>
      <c r="X21" s="46">
        <v>3</v>
      </c>
      <c r="Y21" s="57">
        <f t="shared" si="7"/>
        <v>75</v>
      </c>
      <c r="Z21" s="31">
        <v>4</v>
      </c>
      <c r="AA21" s="46">
        <v>3</v>
      </c>
      <c r="AB21" s="57">
        <f t="shared" si="8"/>
        <v>75</v>
      </c>
      <c r="AC21" s="29"/>
      <c r="AD21" s="32"/>
    </row>
    <row r="22" spans="1:30" s="33" customFormat="1" ht="18" customHeight="1" x14ac:dyDescent="0.25">
      <c r="A22" s="52" t="s">
        <v>41</v>
      </c>
      <c r="B22" s="31">
        <v>0</v>
      </c>
      <c r="C22" s="31">
        <v>0</v>
      </c>
      <c r="D22" s="57">
        <f t="shared" si="0"/>
        <v>0</v>
      </c>
      <c r="E22" s="31">
        <v>0</v>
      </c>
      <c r="F22" s="31">
        <v>0</v>
      </c>
      <c r="G22" s="57">
        <f t="shared" si="1"/>
        <v>0</v>
      </c>
      <c r="H22" s="31">
        <v>0</v>
      </c>
      <c r="I22" s="31">
        <v>0</v>
      </c>
      <c r="J22" s="57">
        <f t="shared" si="2"/>
        <v>0</v>
      </c>
      <c r="K22" s="31">
        <v>0</v>
      </c>
      <c r="L22" s="31">
        <v>0</v>
      </c>
      <c r="M22" s="57">
        <f t="shared" si="3"/>
        <v>0</v>
      </c>
      <c r="N22" s="31">
        <v>0</v>
      </c>
      <c r="O22" s="31">
        <v>0</v>
      </c>
      <c r="P22" s="57">
        <f t="shared" si="4"/>
        <v>0</v>
      </c>
      <c r="Q22" s="31">
        <v>0</v>
      </c>
      <c r="R22" s="46">
        <v>0</v>
      </c>
      <c r="S22" s="57">
        <f t="shared" si="5"/>
        <v>0</v>
      </c>
      <c r="T22" s="31">
        <v>0</v>
      </c>
      <c r="U22" s="46">
        <v>0</v>
      </c>
      <c r="V22" s="57">
        <f t="shared" si="6"/>
        <v>0</v>
      </c>
      <c r="W22" s="31">
        <v>0</v>
      </c>
      <c r="X22" s="46">
        <v>0</v>
      </c>
      <c r="Y22" s="57">
        <f t="shared" si="7"/>
        <v>0</v>
      </c>
      <c r="Z22" s="31">
        <v>0</v>
      </c>
      <c r="AA22" s="46">
        <v>0</v>
      </c>
      <c r="AB22" s="57">
        <f t="shared" si="8"/>
        <v>0</v>
      </c>
      <c r="AC22" s="29"/>
      <c r="AD22" s="32"/>
    </row>
    <row r="23" spans="1:30" s="33" customFormat="1" ht="18" customHeight="1" x14ac:dyDescent="0.25">
      <c r="A23" s="52" t="s">
        <v>42</v>
      </c>
      <c r="B23" s="31">
        <v>0</v>
      </c>
      <c r="C23" s="31">
        <v>0</v>
      </c>
      <c r="D23" s="57">
        <f t="shared" si="0"/>
        <v>0</v>
      </c>
      <c r="E23" s="31">
        <v>0</v>
      </c>
      <c r="F23" s="31">
        <v>0</v>
      </c>
      <c r="G23" s="57">
        <f t="shared" si="1"/>
        <v>0</v>
      </c>
      <c r="H23" s="31">
        <v>0</v>
      </c>
      <c r="I23" s="31">
        <v>0</v>
      </c>
      <c r="J23" s="57">
        <f t="shared" si="2"/>
        <v>0</v>
      </c>
      <c r="K23" s="31">
        <v>0</v>
      </c>
      <c r="L23" s="31">
        <v>0</v>
      </c>
      <c r="M23" s="57">
        <f t="shared" si="3"/>
        <v>0</v>
      </c>
      <c r="N23" s="31">
        <v>0</v>
      </c>
      <c r="O23" s="31">
        <v>0</v>
      </c>
      <c r="P23" s="57">
        <f t="shared" si="4"/>
        <v>0</v>
      </c>
      <c r="Q23" s="31">
        <v>0</v>
      </c>
      <c r="R23" s="46">
        <v>0</v>
      </c>
      <c r="S23" s="57">
        <f t="shared" si="5"/>
        <v>0</v>
      </c>
      <c r="T23" s="31">
        <v>9</v>
      </c>
      <c r="U23" s="46">
        <v>0</v>
      </c>
      <c r="V23" s="57">
        <f t="shared" si="6"/>
        <v>0</v>
      </c>
      <c r="W23" s="31">
        <v>9</v>
      </c>
      <c r="X23" s="46">
        <v>0</v>
      </c>
      <c r="Y23" s="57">
        <f t="shared" si="7"/>
        <v>0</v>
      </c>
      <c r="Z23" s="31">
        <v>0</v>
      </c>
      <c r="AA23" s="46">
        <v>0</v>
      </c>
      <c r="AB23" s="57">
        <f t="shared" si="8"/>
        <v>0</v>
      </c>
      <c r="AC23" s="29"/>
      <c r="AD23" s="32"/>
    </row>
    <row r="24" spans="1:30" s="33" customFormat="1" ht="18" customHeight="1" x14ac:dyDescent="0.25">
      <c r="A24" s="52" t="s">
        <v>43</v>
      </c>
      <c r="B24" s="31">
        <v>13</v>
      </c>
      <c r="C24" s="31">
        <v>13</v>
      </c>
      <c r="D24" s="57">
        <f t="shared" si="0"/>
        <v>100</v>
      </c>
      <c r="E24" s="31">
        <v>12</v>
      </c>
      <c r="F24" s="31">
        <v>12</v>
      </c>
      <c r="G24" s="57">
        <f t="shared" si="1"/>
        <v>100</v>
      </c>
      <c r="H24" s="31">
        <v>4</v>
      </c>
      <c r="I24" s="31">
        <v>3</v>
      </c>
      <c r="J24" s="57">
        <f t="shared" si="2"/>
        <v>75</v>
      </c>
      <c r="K24" s="31">
        <v>0</v>
      </c>
      <c r="L24" s="31">
        <v>0</v>
      </c>
      <c r="M24" s="57">
        <f t="shared" si="3"/>
        <v>0</v>
      </c>
      <c r="N24" s="31">
        <v>0</v>
      </c>
      <c r="O24" s="31">
        <v>0</v>
      </c>
      <c r="P24" s="57">
        <f t="shared" si="4"/>
        <v>0</v>
      </c>
      <c r="Q24" s="31">
        <v>11</v>
      </c>
      <c r="R24" s="46">
        <v>10</v>
      </c>
      <c r="S24" s="57">
        <f t="shared" si="5"/>
        <v>90.909090909090907</v>
      </c>
      <c r="T24" s="31">
        <v>1</v>
      </c>
      <c r="U24" s="46">
        <v>10</v>
      </c>
      <c r="V24" s="57">
        <f t="shared" si="6"/>
        <v>1000</v>
      </c>
      <c r="W24" s="31">
        <v>0</v>
      </c>
      <c r="X24" s="46">
        <v>9</v>
      </c>
      <c r="Y24" s="57">
        <f t="shared" si="7"/>
        <v>0</v>
      </c>
      <c r="Z24" s="31">
        <v>8</v>
      </c>
      <c r="AA24" s="46">
        <v>9</v>
      </c>
      <c r="AB24" s="57">
        <f t="shared" si="8"/>
        <v>112.5</v>
      </c>
      <c r="AC24" s="29"/>
      <c r="AD24" s="32"/>
    </row>
    <row r="25" spans="1:30" s="33" customFormat="1" ht="18" customHeight="1" x14ac:dyDescent="0.25">
      <c r="A25" s="53" t="s">
        <v>44</v>
      </c>
      <c r="B25" s="31">
        <v>4</v>
      </c>
      <c r="C25" s="31">
        <v>2</v>
      </c>
      <c r="D25" s="57">
        <f t="shared" si="0"/>
        <v>50</v>
      </c>
      <c r="E25" s="31">
        <v>4</v>
      </c>
      <c r="F25" s="31">
        <v>2</v>
      </c>
      <c r="G25" s="57">
        <f t="shared" si="1"/>
        <v>50</v>
      </c>
      <c r="H25" s="31">
        <v>3</v>
      </c>
      <c r="I25" s="31">
        <v>1</v>
      </c>
      <c r="J25" s="57">
        <f t="shared" si="2"/>
        <v>33.333333333333329</v>
      </c>
      <c r="K25" s="31">
        <v>0</v>
      </c>
      <c r="L25" s="31">
        <v>0</v>
      </c>
      <c r="M25" s="57">
        <f t="shared" si="3"/>
        <v>0</v>
      </c>
      <c r="N25" s="31">
        <v>0</v>
      </c>
      <c r="O25" s="31">
        <v>0</v>
      </c>
      <c r="P25" s="57">
        <f t="shared" si="4"/>
        <v>0</v>
      </c>
      <c r="Q25" s="31">
        <v>3</v>
      </c>
      <c r="R25" s="46">
        <v>2</v>
      </c>
      <c r="S25" s="57">
        <f t="shared" si="5"/>
        <v>66.666666666666657</v>
      </c>
      <c r="T25" s="31">
        <v>0</v>
      </c>
      <c r="U25" s="46">
        <v>1</v>
      </c>
      <c r="V25" s="57">
        <f t="shared" si="6"/>
        <v>0</v>
      </c>
      <c r="W25" s="31">
        <v>0</v>
      </c>
      <c r="X25" s="46">
        <v>1</v>
      </c>
      <c r="Y25" s="57">
        <f t="shared" si="7"/>
        <v>0</v>
      </c>
      <c r="Z25" s="31">
        <v>0</v>
      </c>
      <c r="AA25" s="46">
        <v>1</v>
      </c>
      <c r="AB25" s="57">
        <f t="shared" si="8"/>
        <v>0</v>
      </c>
      <c r="AC25" s="29"/>
      <c r="AD25" s="32"/>
    </row>
    <row r="26" spans="1:30" s="33" customFormat="1" ht="18" customHeight="1" x14ac:dyDescent="0.25">
      <c r="A26" s="52" t="s">
        <v>45</v>
      </c>
      <c r="B26" s="31">
        <v>207</v>
      </c>
      <c r="C26" s="31">
        <v>226</v>
      </c>
      <c r="D26" s="57">
        <f t="shared" si="0"/>
        <v>109.17874396135265</v>
      </c>
      <c r="E26" s="31">
        <v>159</v>
      </c>
      <c r="F26" s="31">
        <v>174</v>
      </c>
      <c r="G26" s="57">
        <f t="shared" si="1"/>
        <v>109.43396226415094</v>
      </c>
      <c r="H26" s="31">
        <v>22</v>
      </c>
      <c r="I26" s="31">
        <v>17</v>
      </c>
      <c r="J26" s="57">
        <f t="shared" si="2"/>
        <v>77.272727272727266</v>
      </c>
      <c r="K26" s="31">
        <v>2</v>
      </c>
      <c r="L26" s="31">
        <v>0</v>
      </c>
      <c r="M26" s="57">
        <f t="shared" si="3"/>
        <v>0</v>
      </c>
      <c r="N26" s="31">
        <v>0</v>
      </c>
      <c r="O26" s="31">
        <v>0</v>
      </c>
      <c r="P26" s="57">
        <f t="shared" si="4"/>
        <v>0</v>
      </c>
      <c r="Q26" s="31">
        <v>106</v>
      </c>
      <c r="R26" s="46">
        <v>62</v>
      </c>
      <c r="S26" s="57">
        <f t="shared" si="5"/>
        <v>58.490566037735846</v>
      </c>
      <c r="T26" s="31">
        <v>166</v>
      </c>
      <c r="U26" s="46">
        <v>162</v>
      </c>
      <c r="V26" s="57">
        <f t="shared" si="6"/>
        <v>97.590361445783131</v>
      </c>
      <c r="W26" s="31">
        <v>119</v>
      </c>
      <c r="X26" s="46">
        <v>116</v>
      </c>
      <c r="Y26" s="57">
        <f t="shared" si="7"/>
        <v>97.47899159663865</v>
      </c>
      <c r="Z26" s="31">
        <v>108</v>
      </c>
      <c r="AA26" s="46">
        <v>101</v>
      </c>
      <c r="AB26" s="57">
        <f t="shared" si="8"/>
        <v>93.518518518518519</v>
      </c>
      <c r="AC26" s="29"/>
      <c r="AD26" s="32"/>
    </row>
    <row r="27" spans="1:30" s="33" customFormat="1" ht="18" customHeight="1" x14ac:dyDescent="0.25">
      <c r="A27" s="52" t="s">
        <v>46</v>
      </c>
      <c r="B27" s="31">
        <v>51</v>
      </c>
      <c r="C27" s="31">
        <v>56</v>
      </c>
      <c r="D27" s="57">
        <f t="shared" si="0"/>
        <v>109.80392156862746</v>
      </c>
      <c r="E27" s="31">
        <v>22</v>
      </c>
      <c r="F27" s="31">
        <v>17</v>
      </c>
      <c r="G27" s="57">
        <f t="shared" si="1"/>
        <v>77.272727272727266</v>
      </c>
      <c r="H27" s="31">
        <v>4</v>
      </c>
      <c r="I27" s="31">
        <v>2</v>
      </c>
      <c r="J27" s="57">
        <f t="shared" si="2"/>
        <v>50</v>
      </c>
      <c r="K27" s="31">
        <v>1</v>
      </c>
      <c r="L27" s="31">
        <v>0</v>
      </c>
      <c r="M27" s="57">
        <f t="shared" si="3"/>
        <v>0</v>
      </c>
      <c r="N27" s="31">
        <v>1</v>
      </c>
      <c r="O27" s="31">
        <v>0</v>
      </c>
      <c r="P27" s="57">
        <f t="shared" si="4"/>
        <v>0</v>
      </c>
      <c r="Q27" s="31">
        <v>21</v>
      </c>
      <c r="R27" s="46">
        <v>15</v>
      </c>
      <c r="S27" s="57">
        <f t="shared" si="5"/>
        <v>71.428571428571431</v>
      </c>
      <c r="T27" s="31">
        <v>43</v>
      </c>
      <c r="U27" s="46">
        <v>49</v>
      </c>
      <c r="V27" s="57">
        <f t="shared" si="6"/>
        <v>113.95348837209302</v>
      </c>
      <c r="W27" s="31">
        <v>14</v>
      </c>
      <c r="X27" s="46">
        <v>10</v>
      </c>
      <c r="Y27" s="57">
        <f t="shared" si="7"/>
        <v>71.428571428571431</v>
      </c>
      <c r="Z27" s="31">
        <v>13</v>
      </c>
      <c r="AA27" s="46">
        <v>10</v>
      </c>
      <c r="AB27" s="57">
        <f t="shared" si="8"/>
        <v>76.923076923076934</v>
      </c>
      <c r="AC27" s="29"/>
      <c r="AD27" s="32"/>
    </row>
    <row r="28" spans="1:30" s="33" customFormat="1" ht="18" customHeight="1" x14ac:dyDescent="0.25">
      <c r="A28" s="54" t="s">
        <v>47</v>
      </c>
      <c r="B28" s="31">
        <v>34</v>
      </c>
      <c r="C28" s="31">
        <v>30</v>
      </c>
      <c r="D28" s="57">
        <f t="shared" si="0"/>
        <v>88.235294117647058</v>
      </c>
      <c r="E28" s="31">
        <v>28</v>
      </c>
      <c r="F28" s="31">
        <v>24</v>
      </c>
      <c r="G28" s="57">
        <f t="shared" si="1"/>
        <v>85.714285714285708</v>
      </c>
      <c r="H28" s="31">
        <v>3</v>
      </c>
      <c r="I28" s="31">
        <v>2</v>
      </c>
      <c r="J28" s="57">
        <f t="shared" si="2"/>
        <v>66.666666666666657</v>
      </c>
      <c r="K28" s="31">
        <v>1</v>
      </c>
      <c r="L28" s="31">
        <v>0</v>
      </c>
      <c r="M28" s="57">
        <f t="shared" si="3"/>
        <v>0</v>
      </c>
      <c r="N28" s="31">
        <v>0</v>
      </c>
      <c r="O28" s="31">
        <v>0</v>
      </c>
      <c r="P28" s="57">
        <f t="shared" si="4"/>
        <v>0</v>
      </c>
      <c r="Q28" s="31">
        <v>27</v>
      </c>
      <c r="R28" s="46">
        <v>23</v>
      </c>
      <c r="S28" s="57">
        <f t="shared" si="5"/>
        <v>85.18518518518519</v>
      </c>
      <c r="T28" s="31">
        <v>23</v>
      </c>
      <c r="U28" s="46">
        <v>24</v>
      </c>
      <c r="V28" s="57">
        <f t="shared" si="6"/>
        <v>104.34782608695652</v>
      </c>
      <c r="W28" s="31">
        <v>17</v>
      </c>
      <c r="X28" s="46">
        <v>18</v>
      </c>
      <c r="Y28" s="57">
        <f t="shared" si="7"/>
        <v>105.88235294117648</v>
      </c>
      <c r="Z28" s="31">
        <v>15</v>
      </c>
      <c r="AA28" s="46">
        <v>18</v>
      </c>
      <c r="AB28" s="57">
        <f t="shared" si="8"/>
        <v>120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A12" sqref="A12:E13"/>
    </sheetView>
  </sheetViews>
  <sheetFormatPr defaultColWidth="8" defaultRowHeight="12.75" x14ac:dyDescent="0.2"/>
  <cols>
    <col min="1" max="1" width="60.85546875" style="2" customWidth="1"/>
    <col min="2" max="2" width="15.5703125" style="2" customWidth="1"/>
    <col min="3" max="3" width="13.5703125" style="2" customWidth="1"/>
    <col min="4" max="4" width="13.85546875" style="2" customWidth="1"/>
    <col min="5" max="5" width="14.42578125" style="2" customWidth="1"/>
    <col min="6" max="16384" width="8" style="2"/>
  </cols>
  <sheetData>
    <row r="1" spans="1:11" ht="81" customHeight="1" x14ac:dyDescent="0.2">
      <c r="A1" s="80" t="s">
        <v>50</v>
      </c>
      <c r="B1" s="80"/>
      <c r="C1" s="80"/>
      <c r="D1" s="80"/>
      <c r="E1" s="80"/>
    </row>
    <row r="2" spans="1:11" ht="28.5" customHeight="1" x14ac:dyDescent="0.2">
      <c r="A2" s="96" t="s">
        <v>21</v>
      </c>
      <c r="B2" s="96"/>
      <c r="C2" s="96"/>
      <c r="D2" s="96"/>
      <c r="E2" s="96"/>
    </row>
    <row r="3" spans="1:11" s="3" customFormat="1" ht="23.25" customHeight="1" x14ac:dyDescent="0.25">
      <c r="A3" s="75" t="s">
        <v>0</v>
      </c>
      <c r="B3" s="81" t="s">
        <v>61</v>
      </c>
      <c r="C3" s="81" t="s">
        <v>62</v>
      </c>
      <c r="D3" s="78" t="s">
        <v>1</v>
      </c>
      <c r="E3" s="79"/>
    </row>
    <row r="4" spans="1:11" s="3" customFormat="1" ht="42" customHeight="1" x14ac:dyDescent="0.25">
      <c r="A4" s="76"/>
      <c r="B4" s="82"/>
      <c r="C4" s="82"/>
      <c r="D4" s="4" t="s">
        <v>2</v>
      </c>
      <c r="E4" s="5" t="s">
        <v>59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31.5" customHeight="1" x14ac:dyDescent="0.25">
      <c r="A6" s="9" t="s">
        <v>52</v>
      </c>
      <c r="B6" s="58">
        <f>'8'!B7</f>
        <v>156</v>
      </c>
      <c r="C6" s="58">
        <f>'8'!C7</f>
        <v>186</v>
      </c>
      <c r="D6" s="55">
        <f>IF(B6=0,0,C6/B6)*100</f>
        <v>119.23076923076923</v>
      </c>
      <c r="E6" s="49">
        <f>C6-B6</f>
        <v>30</v>
      </c>
      <c r="K6" s="11"/>
    </row>
    <row r="7" spans="1:11" s="3" customFormat="1" ht="31.5" customHeight="1" x14ac:dyDescent="0.25">
      <c r="A7" s="9" t="s">
        <v>53</v>
      </c>
      <c r="B7" s="58">
        <f>'8'!E7</f>
        <v>84</v>
      </c>
      <c r="C7" s="58">
        <f>'8'!F7</f>
        <v>111</v>
      </c>
      <c r="D7" s="55">
        <f t="shared" ref="D7:D11" si="0">IF(B7=0,0,C7/B7)*100</f>
        <v>132.14285714285714</v>
      </c>
      <c r="E7" s="49">
        <f t="shared" ref="E7:E11" si="1">C7-B7</f>
        <v>27</v>
      </c>
      <c r="K7" s="11"/>
    </row>
    <row r="8" spans="1:11" s="3" customFormat="1" ht="54.75" customHeight="1" x14ac:dyDescent="0.25">
      <c r="A8" s="12" t="s">
        <v>54</v>
      </c>
      <c r="B8" s="58">
        <f>'8'!H7</f>
        <v>18</v>
      </c>
      <c r="C8" s="58">
        <f>'8'!I7</f>
        <v>19</v>
      </c>
      <c r="D8" s="55">
        <f t="shared" si="0"/>
        <v>105.55555555555556</v>
      </c>
      <c r="E8" s="49">
        <f t="shared" si="1"/>
        <v>1</v>
      </c>
      <c r="K8" s="11"/>
    </row>
    <row r="9" spans="1:11" s="3" customFormat="1" ht="35.25" customHeight="1" x14ac:dyDescent="0.25">
      <c r="A9" s="13" t="s">
        <v>55</v>
      </c>
      <c r="B9" s="58">
        <f>'8'!K7</f>
        <v>3</v>
      </c>
      <c r="C9" s="58">
        <f>'8'!L7</f>
        <v>1</v>
      </c>
      <c r="D9" s="55">
        <f t="shared" si="0"/>
        <v>33.333333333333329</v>
      </c>
      <c r="E9" s="49">
        <f t="shared" si="1"/>
        <v>-2</v>
      </c>
      <c r="K9" s="11"/>
    </row>
    <row r="10" spans="1:11" s="3" customFormat="1" ht="45.75" customHeight="1" x14ac:dyDescent="0.25">
      <c r="A10" s="13" t="s">
        <v>18</v>
      </c>
      <c r="B10" s="58">
        <f>'8'!N7</f>
        <v>4</v>
      </c>
      <c r="C10" s="58">
        <f>'8'!O7</f>
        <v>3</v>
      </c>
      <c r="D10" s="55">
        <f t="shared" si="0"/>
        <v>75</v>
      </c>
      <c r="E10" s="49">
        <f t="shared" si="1"/>
        <v>-1</v>
      </c>
      <c r="K10" s="11"/>
    </row>
    <row r="11" spans="1:11" s="3" customFormat="1" ht="55.5" customHeight="1" x14ac:dyDescent="0.25">
      <c r="A11" s="13" t="s">
        <v>56</v>
      </c>
      <c r="B11" s="58">
        <f>'8'!Q7</f>
        <v>65</v>
      </c>
      <c r="C11" s="58">
        <f>'8'!R7</f>
        <v>73</v>
      </c>
      <c r="D11" s="55">
        <f t="shared" si="0"/>
        <v>112.30769230769231</v>
      </c>
      <c r="E11" s="49">
        <f t="shared" si="1"/>
        <v>8</v>
      </c>
      <c r="K11" s="11"/>
    </row>
    <row r="12" spans="1:11" s="3" customFormat="1" ht="12.75" customHeight="1" x14ac:dyDescent="0.25">
      <c r="A12" s="71" t="s">
        <v>4</v>
      </c>
      <c r="B12" s="72"/>
      <c r="C12" s="72"/>
      <c r="D12" s="72"/>
      <c r="E12" s="72"/>
      <c r="K12" s="11"/>
    </row>
    <row r="13" spans="1:11" s="3" customFormat="1" ht="15" customHeight="1" x14ac:dyDescent="0.25">
      <c r="A13" s="73"/>
      <c r="B13" s="74"/>
      <c r="C13" s="74"/>
      <c r="D13" s="74"/>
      <c r="E13" s="74"/>
      <c r="K13" s="11"/>
    </row>
    <row r="14" spans="1:11" s="3" customFormat="1" ht="20.25" customHeight="1" x14ac:dyDescent="0.25">
      <c r="A14" s="75" t="s">
        <v>0</v>
      </c>
      <c r="B14" s="77" t="s">
        <v>63</v>
      </c>
      <c r="C14" s="77" t="s">
        <v>64</v>
      </c>
      <c r="D14" s="78" t="s">
        <v>1</v>
      </c>
      <c r="E14" s="79"/>
      <c r="K14" s="11"/>
    </row>
    <row r="15" spans="1:11" ht="35.25" customHeight="1" x14ac:dyDescent="0.2">
      <c r="A15" s="76"/>
      <c r="B15" s="77"/>
      <c r="C15" s="77"/>
      <c r="D15" s="4" t="s">
        <v>2</v>
      </c>
      <c r="E15" s="5" t="s">
        <v>59</v>
      </c>
      <c r="K15" s="11"/>
    </row>
    <row r="16" spans="1:11" ht="24" customHeight="1" x14ac:dyDescent="0.2">
      <c r="A16" s="9" t="s">
        <v>52</v>
      </c>
      <c r="B16" s="59">
        <f>'8'!T7</f>
        <v>123</v>
      </c>
      <c r="C16" s="59">
        <f>'8'!U7</f>
        <v>129</v>
      </c>
      <c r="D16" s="48">
        <f t="shared" ref="D16:D18" si="2">C16/B16%</f>
        <v>104.8780487804878</v>
      </c>
      <c r="E16" s="49">
        <f t="shared" ref="E16:E18" si="3">C16-B16</f>
        <v>6</v>
      </c>
      <c r="K16" s="11"/>
    </row>
    <row r="17" spans="1:11" ht="25.5" customHeight="1" x14ac:dyDescent="0.2">
      <c r="A17" s="1" t="s">
        <v>53</v>
      </c>
      <c r="B17" s="59">
        <f>'8'!W7</f>
        <v>56</v>
      </c>
      <c r="C17" s="59">
        <f>'8'!X7</f>
        <v>67</v>
      </c>
      <c r="D17" s="48">
        <f t="shared" si="2"/>
        <v>119.64285714285712</v>
      </c>
      <c r="E17" s="49">
        <f t="shared" si="3"/>
        <v>11</v>
      </c>
      <c r="K17" s="11"/>
    </row>
    <row r="18" spans="1:11" ht="33.75" customHeight="1" x14ac:dyDescent="0.2">
      <c r="A18" s="1" t="s">
        <v>57</v>
      </c>
      <c r="B18" s="59">
        <f>'8'!Z7</f>
        <v>41</v>
      </c>
      <c r="C18" s="59">
        <f>'8'!AA7</f>
        <v>47</v>
      </c>
      <c r="D18" s="48">
        <f t="shared" si="2"/>
        <v>114.63414634146342</v>
      </c>
      <c r="E18" s="49">
        <f t="shared" si="3"/>
        <v>6</v>
      </c>
      <c r="K18" s="11"/>
    </row>
  </sheetData>
  <mergeCells count="11">
    <mergeCell ref="A1:E1"/>
    <mergeCell ref="A3:A4"/>
    <mergeCell ref="B3:B4"/>
    <mergeCell ref="C3:C4"/>
    <mergeCell ref="D3:E3"/>
    <mergeCell ref="A14:A15"/>
    <mergeCell ref="B14:B15"/>
    <mergeCell ref="C14:C15"/>
    <mergeCell ref="D14:E14"/>
    <mergeCell ref="A2:E2"/>
    <mergeCell ref="A12:E1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L7" activePane="bottomRight" state="frozen"/>
      <selection activeCell="D8" sqref="D8"/>
      <selection pane="topRight" activeCell="D8" sqref="D8"/>
      <selection pane="bottomLeft" activeCell="D8" sqref="D8"/>
      <selection pane="bottomRight" activeCell="O1" sqref="O1"/>
    </sheetView>
  </sheetViews>
  <sheetFormatPr defaultRowHeight="14.25" x14ac:dyDescent="0.2"/>
  <cols>
    <col min="1" max="1" width="29.140625" style="37" customWidth="1"/>
    <col min="2" max="2" width="9.42578125" style="37" customWidth="1"/>
    <col min="3" max="4" width="8.28515625" style="37" customWidth="1"/>
    <col min="5" max="5" width="8.7109375" style="37" customWidth="1"/>
    <col min="6" max="6" width="8.85546875" style="37" customWidth="1"/>
    <col min="7" max="7" width="7.42578125" style="37" customWidth="1"/>
    <col min="8" max="8" width="9.28515625" style="37" customWidth="1"/>
    <col min="9" max="9" width="10.42578125" style="37" customWidth="1"/>
    <col min="10" max="10" width="9" style="37" customWidth="1"/>
    <col min="11" max="11" width="7.5703125" style="37" customWidth="1"/>
    <col min="12" max="12" width="9" style="37" customWidth="1"/>
    <col min="13" max="13" width="10.28515625" style="37" customWidth="1"/>
    <col min="14" max="14" width="8.5703125" style="37" customWidth="1"/>
    <col min="15" max="15" width="7.140625" style="37" customWidth="1"/>
    <col min="16" max="16" width="8.140625" style="37" customWidth="1"/>
    <col min="17" max="17" width="7.5703125" style="37" customWidth="1"/>
    <col min="18" max="18" width="8" style="37" customWidth="1"/>
    <col min="19" max="20" width="8.140625" style="37" customWidth="1"/>
    <col min="21" max="21" width="7.85546875" style="37" customWidth="1"/>
    <col min="22" max="22" width="8.140625" style="37" customWidth="1"/>
    <col min="23" max="23" width="8.28515625" style="37" customWidth="1"/>
    <col min="24" max="24" width="7.28515625" style="37" customWidth="1"/>
    <col min="25" max="25" width="8.28515625" style="37" customWidth="1"/>
    <col min="26" max="26" width="8" style="37" customWidth="1"/>
    <col min="27" max="27" width="7.85546875" style="37" customWidth="1"/>
    <col min="28" max="16384" width="9.140625" style="37"/>
  </cols>
  <sheetData>
    <row r="1" spans="1:32" s="22" customFormat="1" ht="63" customHeight="1" x14ac:dyDescent="0.35">
      <c r="B1" s="97" t="s">
        <v>68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21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92"/>
      <c r="Y2" s="92"/>
      <c r="Z2" s="86" t="s">
        <v>5</v>
      </c>
      <c r="AA2" s="86"/>
    </row>
    <row r="3" spans="1:32" s="26" customFormat="1" ht="67.5" customHeight="1" x14ac:dyDescent="0.25">
      <c r="A3" s="93"/>
      <c r="B3" s="83" t="s">
        <v>19</v>
      </c>
      <c r="C3" s="83"/>
      <c r="D3" s="83"/>
      <c r="E3" s="83" t="s">
        <v>20</v>
      </c>
      <c r="F3" s="83"/>
      <c r="G3" s="83"/>
      <c r="H3" s="83" t="s">
        <v>60</v>
      </c>
      <c r="I3" s="83"/>
      <c r="J3" s="83"/>
      <c r="K3" s="83" t="s">
        <v>7</v>
      </c>
      <c r="L3" s="83"/>
      <c r="M3" s="83"/>
      <c r="N3" s="83" t="s">
        <v>8</v>
      </c>
      <c r="O3" s="83"/>
      <c r="P3" s="83"/>
      <c r="Q3" s="88" t="s">
        <v>6</v>
      </c>
      <c r="R3" s="89"/>
      <c r="S3" s="90"/>
      <c r="T3" s="83" t="s">
        <v>14</v>
      </c>
      <c r="U3" s="83"/>
      <c r="V3" s="83"/>
      <c r="W3" s="83" t="s">
        <v>9</v>
      </c>
      <c r="X3" s="83"/>
      <c r="Y3" s="83"/>
      <c r="Z3" s="83" t="s">
        <v>10</v>
      </c>
      <c r="AA3" s="83"/>
      <c r="AB3" s="83"/>
    </row>
    <row r="4" spans="1:32" s="27" customFormat="1" ht="19.5" customHeight="1" x14ac:dyDescent="0.25">
      <c r="A4" s="93"/>
      <c r="B4" s="84" t="s">
        <v>13</v>
      </c>
      <c r="C4" s="84" t="s">
        <v>25</v>
      </c>
      <c r="D4" s="85" t="s">
        <v>2</v>
      </c>
      <c r="E4" s="84" t="s">
        <v>13</v>
      </c>
      <c r="F4" s="84" t="s">
        <v>25</v>
      </c>
      <c r="G4" s="85" t="s">
        <v>2</v>
      </c>
      <c r="H4" s="84" t="s">
        <v>13</v>
      </c>
      <c r="I4" s="84" t="s">
        <v>25</v>
      </c>
      <c r="J4" s="85" t="s">
        <v>2</v>
      </c>
      <c r="K4" s="84" t="s">
        <v>13</v>
      </c>
      <c r="L4" s="84" t="s">
        <v>25</v>
      </c>
      <c r="M4" s="85" t="s">
        <v>2</v>
      </c>
      <c r="N4" s="84" t="s">
        <v>13</v>
      </c>
      <c r="O4" s="84" t="s">
        <v>25</v>
      </c>
      <c r="P4" s="85" t="s">
        <v>2</v>
      </c>
      <c r="Q4" s="84" t="s">
        <v>13</v>
      </c>
      <c r="R4" s="84" t="s">
        <v>25</v>
      </c>
      <c r="S4" s="85" t="s">
        <v>2</v>
      </c>
      <c r="T4" s="84" t="s">
        <v>13</v>
      </c>
      <c r="U4" s="84" t="s">
        <v>25</v>
      </c>
      <c r="V4" s="85" t="s">
        <v>2</v>
      </c>
      <c r="W4" s="84" t="s">
        <v>13</v>
      </c>
      <c r="X4" s="84" t="s">
        <v>25</v>
      </c>
      <c r="Y4" s="85" t="s">
        <v>2</v>
      </c>
      <c r="Z4" s="84" t="s">
        <v>13</v>
      </c>
      <c r="AA4" s="84" t="s">
        <v>25</v>
      </c>
      <c r="AB4" s="85" t="s">
        <v>2</v>
      </c>
    </row>
    <row r="5" spans="1:32" s="27" customFormat="1" ht="6" customHeight="1" x14ac:dyDescent="0.25">
      <c r="A5" s="93"/>
      <c r="B5" s="84"/>
      <c r="C5" s="84"/>
      <c r="D5" s="85"/>
      <c r="E5" s="84"/>
      <c r="F5" s="84"/>
      <c r="G5" s="85"/>
      <c r="H5" s="84"/>
      <c r="I5" s="84"/>
      <c r="J5" s="85"/>
      <c r="K5" s="84"/>
      <c r="L5" s="84"/>
      <c r="M5" s="85"/>
      <c r="N5" s="84"/>
      <c r="O5" s="84"/>
      <c r="P5" s="85"/>
      <c r="Q5" s="84"/>
      <c r="R5" s="84"/>
      <c r="S5" s="85"/>
      <c r="T5" s="84"/>
      <c r="U5" s="84"/>
      <c r="V5" s="85"/>
      <c r="W5" s="84"/>
      <c r="X5" s="84"/>
      <c r="Y5" s="85"/>
      <c r="Z5" s="84"/>
      <c r="AA5" s="84"/>
      <c r="AB5" s="85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156</v>
      </c>
      <c r="C7" s="28">
        <f>SUM(C8:C28)</f>
        <v>186</v>
      </c>
      <c r="D7" s="56">
        <f>IF(B7=0,0,C7/B7)*100</f>
        <v>119.23076923076923</v>
      </c>
      <c r="E7" s="28">
        <f>SUM(E8:E28)</f>
        <v>84</v>
      </c>
      <c r="F7" s="28">
        <f>SUM(F8:F28)</f>
        <v>111</v>
      </c>
      <c r="G7" s="56">
        <f>IF(E7=0,0,F7/E7)*100</f>
        <v>132.14285714285714</v>
      </c>
      <c r="H7" s="28">
        <f>SUM(H8:H28)</f>
        <v>18</v>
      </c>
      <c r="I7" s="28">
        <f>SUM(I8:I28)</f>
        <v>19</v>
      </c>
      <c r="J7" s="56">
        <f>IF(H7=0,0,I7/H7)*100</f>
        <v>105.55555555555556</v>
      </c>
      <c r="K7" s="28">
        <f>SUM(K8:K28)</f>
        <v>3</v>
      </c>
      <c r="L7" s="28">
        <f>SUM(L8:L28)</f>
        <v>1</v>
      </c>
      <c r="M7" s="56">
        <f>IF(K7=0,0,L7/K7)*100</f>
        <v>33.333333333333329</v>
      </c>
      <c r="N7" s="28">
        <f>SUM(N8:N28)</f>
        <v>4</v>
      </c>
      <c r="O7" s="28">
        <f>SUM(O8:O28)</f>
        <v>3</v>
      </c>
      <c r="P7" s="56">
        <f>IF(N7=0,0,O7/N7)*100</f>
        <v>75</v>
      </c>
      <c r="Q7" s="28">
        <f>SUM(Q8:Q28)</f>
        <v>65</v>
      </c>
      <c r="R7" s="28">
        <f>SUM(R8:R28)</f>
        <v>73</v>
      </c>
      <c r="S7" s="56">
        <f>IF(Q7=0,0,R7/Q7)*100</f>
        <v>112.30769230769231</v>
      </c>
      <c r="T7" s="28">
        <f>SUM(T8:T28)</f>
        <v>123</v>
      </c>
      <c r="U7" s="28">
        <f>SUM(U8:U28)</f>
        <v>129</v>
      </c>
      <c r="V7" s="56">
        <f>IF(T7=0,0,U7/T7)*100</f>
        <v>104.8780487804878</v>
      </c>
      <c r="W7" s="28">
        <f>SUM(W8:W28)</f>
        <v>56</v>
      </c>
      <c r="X7" s="28">
        <f>SUM(X8:X28)</f>
        <v>67</v>
      </c>
      <c r="Y7" s="56">
        <f>IF(W7=0,0,X7/W7)*100</f>
        <v>119.64285714285714</v>
      </c>
      <c r="Z7" s="28">
        <f>SUM(Z8:Z28)</f>
        <v>41</v>
      </c>
      <c r="AA7" s="28">
        <f>SUM(AA8:AA28)</f>
        <v>47</v>
      </c>
      <c r="AB7" s="56">
        <f>IF(Z7=0,0,AA7/Z7)*100</f>
        <v>114.63414634146341</v>
      </c>
      <c r="AC7" s="29"/>
      <c r="AF7" s="33"/>
    </row>
    <row r="8" spans="1:32" s="33" customFormat="1" ht="18" customHeight="1" x14ac:dyDescent="0.25">
      <c r="A8" s="51" t="s">
        <v>27</v>
      </c>
      <c r="B8" s="60">
        <v>0</v>
      </c>
      <c r="C8" s="31">
        <v>6</v>
      </c>
      <c r="D8" s="57">
        <f t="shared" ref="D8:D28" si="0">IF(B8=0,0,C8/B8)*100</f>
        <v>0</v>
      </c>
      <c r="E8" s="60">
        <v>0</v>
      </c>
      <c r="F8" s="31">
        <v>6</v>
      </c>
      <c r="G8" s="57">
        <f t="shared" ref="G8:G28" si="1">IF(E8=0,0,F8/E8)*100</f>
        <v>0</v>
      </c>
      <c r="H8" s="60">
        <v>0</v>
      </c>
      <c r="I8" s="31">
        <v>0</v>
      </c>
      <c r="J8" s="57">
        <f t="shared" ref="J8:J28" si="2">IF(H8=0,0,I8/H8)*100</f>
        <v>0</v>
      </c>
      <c r="K8" s="60">
        <v>0</v>
      </c>
      <c r="L8" s="31">
        <v>0</v>
      </c>
      <c r="M8" s="57">
        <f t="shared" ref="M8:M28" si="3">IF(K8=0,0,L8/K8)*100</f>
        <v>0</v>
      </c>
      <c r="N8" s="60">
        <v>0</v>
      </c>
      <c r="O8" s="31">
        <v>0</v>
      </c>
      <c r="P8" s="57">
        <f t="shared" ref="P8:P28" si="4">IF(N8=0,0,O8/N8)*100</f>
        <v>0</v>
      </c>
      <c r="Q8" s="31">
        <v>0</v>
      </c>
      <c r="R8" s="46">
        <v>6</v>
      </c>
      <c r="S8" s="57">
        <f t="shared" ref="S8:S28" si="5">IF(Q8=0,0,R8/Q8)*100</f>
        <v>0</v>
      </c>
      <c r="T8" s="31">
        <v>0</v>
      </c>
      <c r="U8" s="46">
        <v>4</v>
      </c>
      <c r="V8" s="57">
        <f t="shared" ref="V8:V28" si="6">IF(T8=0,0,U8/T8)*100</f>
        <v>0</v>
      </c>
      <c r="W8" s="31">
        <v>0</v>
      </c>
      <c r="X8" s="46">
        <v>4</v>
      </c>
      <c r="Y8" s="57">
        <f t="shared" ref="Y8:Y28" si="7">IF(W8=0,0,X8/W8)*100</f>
        <v>0</v>
      </c>
      <c r="Z8" s="31">
        <v>0</v>
      </c>
      <c r="AA8" s="46">
        <v>4</v>
      </c>
      <c r="AB8" s="57">
        <f t="shared" ref="AB8:AB28" si="8">IF(Z8=0,0,AA8/Z8)*100</f>
        <v>0</v>
      </c>
      <c r="AC8" s="29"/>
      <c r="AD8" s="32"/>
    </row>
    <row r="9" spans="1:32" s="34" customFormat="1" ht="18" customHeight="1" x14ac:dyDescent="0.25">
      <c r="A9" s="52" t="s">
        <v>28</v>
      </c>
      <c r="B9" s="60">
        <v>6</v>
      </c>
      <c r="C9" s="31">
        <v>3</v>
      </c>
      <c r="D9" s="57">
        <f t="shared" si="0"/>
        <v>50</v>
      </c>
      <c r="E9" s="60">
        <v>4</v>
      </c>
      <c r="F9" s="31">
        <v>1</v>
      </c>
      <c r="G9" s="57">
        <f t="shared" si="1"/>
        <v>25</v>
      </c>
      <c r="H9" s="60">
        <v>0</v>
      </c>
      <c r="I9" s="31">
        <v>0</v>
      </c>
      <c r="J9" s="57">
        <f t="shared" si="2"/>
        <v>0</v>
      </c>
      <c r="K9" s="60">
        <v>0</v>
      </c>
      <c r="L9" s="31">
        <v>0</v>
      </c>
      <c r="M9" s="57">
        <f t="shared" si="3"/>
        <v>0</v>
      </c>
      <c r="N9" s="60">
        <v>0</v>
      </c>
      <c r="O9" s="31">
        <v>0</v>
      </c>
      <c r="P9" s="57">
        <f t="shared" si="4"/>
        <v>0</v>
      </c>
      <c r="Q9" s="31">
        <v>3</v>
      </c>
      <c r="R9" s="46">
        <v>1</v>
      </c>
      <c r="S9" s="57">
        <f t="shared" si="5"/>
        <v>33.333333333333329</v>
      </c>
      <c r="T9" s="31">
        <v>4</v>
      </c>
      <c r="U9" s="46">
        <v>3</v>
      </c>
      <c r="V9" s="57">
        <f t="shared" si="6"/>
        <v>75</v>
      </c>
      <c r="W9" s="31">
        <v>2</v>
      </c>
      <c r="X9" s="46">
        <v>1</v>
      </c>
      <c r="Y9" s="57">
        <f t="shared" si="7"/>
        <v>50</v>
      </c>
      <c r="Z9" s="31">
        <v>2</v>
      </c>
      <c r="AA9" s="46">
        <v>1</v>
      </c>
      <c r="AB9" s="57">
        <f t="shared" si="8"/>
        <v>50</v>
      </c>
      <c r="AC9" s="29"/>
      <c r="AD9" s="32"/>
    </row>
    <row r="10" spans="1:32" s="33" customFormat="1" ht="18" customHeight="1" x14ac:dyDescent="0.25">
      <c r="A10" s="52" t="s">
        <v>29</v>
      </c>
      <c r="B10" s="60">
        <v>2</v>
      </c>
      <c r="C10" s="31">
        <v>3</v>
      </c>
      <c r="D10" s="57">
        <f t="shared" si="0"/>
        <v>150</v>
      </c>
      <c r="E10" s="60">
        <v>1</v>
      </c>
      <c r="F10" s="31">
        <v>2</v>
      </c>
      <c r="G10" s="57">
        <f t="shared" si="1"/>
        <v>200</v>
      </c>
      <c r="H10" s="60">
        <v>0</v>
      </c>
      <c r="I10" s="31">
        <v>1</v>
      </c>
      <c r="J10" s="57">
        <f t="shared" si="2"/>
        <v>0</v>
      </c>
      <c r="K10" s="60">
        <v>0</v>
      </c>
      <c r="L10" s="31">
        <v>0</v>
      </c>
      <c r="M10" s="57">
        <f t="shared" si="3"/>
        <v>0</v>
      </c>
      <c r="N10" s="60">
        <v>0</v>
      </c>
      <c r="O10" s="31">
        <v>0</v>
      </c>
      <c r="P10" s="57">
        <f t="shared" si="4"/>
        <v>0</v>
      </c>
      <c r="Q10" s="31">
        <v>1</v>
      </c>
      <c r="R10" s="46">
        <v>2</v>
      </c>
      <c r="S10" s="57">
        <f t="shared" si="5"/>
        <v>200</v>
      </c>
      <c r="T10" s="31">
        <v>2</v>
      </c>
      <c r="U10" s="46">
        <v>2</v>
      </c>
      <c r="V10" s="57">
        <f t="shared" si="6"/>
        <v>100</v>
      </c>
      <c r="W10" s="31">
        <v>1</v>
      </c>
      <c r="X10" s="46">
        <v>1</v>
      </c>
      <c r="Y10" s="57">
        <f t="shared" si="7"/>
        <v>100</v>
      </c>
      <c r="Z10" s="31">
        <v>1</v>
      </c>
      <c r="AA10" s="46">
        <v>1</v>
      </c>
      <c r="AB10" s="57">
        <f t="shared" si="8"/>
        <v>100</v>
      </c>
      <c r="AC10" s="29"/>
      <c r="AD10" s="32"/>
    </row>
    <row r="11" spans="1:32" s="33" customFormat="1" ht="18" customHeight="1" x14ac:dyDescent="0.25">
      <c r="A11" s="52" t="s">
        <v>30</v>
      </c>
      <c r="B11" s="60">
        <v>5</v>
      </c>
      <c r="C11" s="31">
        <v>3</v>
      </c>
      <c r="D11" s="57">
        <f t="shared" si="0"/>
        <v>60</v>
      </c>
      <c r="E11" s="60">
        <v>4</v>
      </c>
      <c r="F11" s="31">
        <v>2</v>
      </c>
      <c r="G11" s="57">
        <f t="shared" si="1"/>
        <v>50</v>
      </c>
      <c r="H11" s="60">
        <v>1</v>
      </c>
      <c r="I11" s="31">
        <v>0</v>
      </c>
      <c r="J11" s="57">
        <f t="shared" si="2"/>
        <v>0</v>
      </c>
      <c r="K11" s="60">
        <v>0</v>
      </c>
      <c r="L11" s="31">
        <v>0</v>
      </c>
      <c r="M11" s="57">
        <f t="shared" si="3"/>
        <v>0</v>
      </c>
      <c r="N11" s="60">
        <v>0</v>
      </c>
      <c r="O11" s="31">
        <v>0</v>
      </c>
      <c r="P11" s="57">
        <f t="shared" si="4"/>
        <v>0</v>
      </c>
      <c r="Q11" s="31">
        <v>4</v>
      </c>
      <c r="R11" s="46">
        <v>1</v>
      </c>
      <c r="S11" s="57">
        <f t="shared" si="5"/>
        <v>25</v>
      </c>
      <c r="T11" s="31">
        <v>4</v>
      </c>
      <c r="U11" s="46">
        <v>1</v>
      </c>
      <c r="V11" s="57">
        <f t="shared" si="6"/>
        <v>25</v>
      </c>
      <c r="W11" s="31">
        <v>3</v>
      </c>
      <c r="X11" s="46">
        <v>0</v>
      </c>
      <c r="Y11" s="57">
        <f t="shared" si="7"/>
        <v>0</v>
      </c>
      <c r="Z11" s="31">
        <v>3</v>
      </c>
      <c r="AA11" s="46">
        <v>0</v>
      </c>
      <c r="AB11" s="57">
        <f t="shared" si="8"/>
        <v>0</v>
      </c>
      <c r="AC11" s="29"/>
      <c r="AD11" s="32"/>
    </row>
    <row r="12" spans="1:32" s="33" customFormat="1" ht="18" customHeight="1" x14ac:dyDescent="0.25">
      <c r="A12" s="52" t="s">
        <v>31</v>
      </c>
      <c r="B12" s="60">
        <v>3</v>
      </c>
      <c r="C12" s="31">
        <v>6</v>
      </c>
      <c r="D12" s="57">
        <f t="shared" si="0"/>
        <v>200</v>
      </c>
      <c r="E12" s="60">
        <v>2</v>
      </c>
      <c r="F12" s="31">
        <v>5</v>
      </c>
      <c r="G12" s="57">
        <f t="shared" si="1"/>
        <v>250</v>
      </c>
      <c r="H12" s="60">
        <v>1</v>
      </c>
      <c r="I12" s="31">
        <v>0</v>
      </c>
      <c r="J12" s="57">
        <f t="shared" si="2"/>
        <v>0</v>
      </c>
      <c r="K12" s="60">
        <v>0</v>
      </c>
      <c r="L12" s="31">
        <v>0</v>
      </c>
      <c r="M12" s="57">
        <f t="shared" si="3"/>
        <v>0</v>
      </c>
      <c r="N12" s="60">
        <v>1</v>
      </c>
      <c r="O12" s="31">
        <v>1</v>
      </c>
      <c r="P12" s="57">
        <f t="shared" si="4"/>
        <v>100</v>
      </c>
      <c r="Q12" s="31">
        <v>2</v>
      </c>
      <c r="R12" s="46">
        <v>5</v>
      </c>
      <c r="S12" s="57">
        <f t="shared" si="5"/>
        <v>250</v>
      </c>
      <c r="T12" s="31">
        <v>2</v>
      </c>
      <c r="U12" s="46">
        <v>3</v>
      </c>
      <c r="V12" s="57">
        <f t="shared" si="6"/>
        <v>150</v>
      </c>
      <c r="W12" s="31">
        <v>1</v>
      </c>
      <c r="X12" s="46">
        <v>3</v>
      </c>
      <c r="Y12" s="57">
        <f t="shared" si="7"/>
        <v>300</v>
      </c>
      <c r="Z12" s="31">
        <v>1</v>
      </c>
      <c r="AA12" s="46">
        <v>3</v>
      </c>
      <c r="AB12" s="57">
        <f t="shared" si="8"/>
        <v>300</v>
      </c>
      <c r="AC12" s="29"/>
      <c r="AD12" s="32"/>
    </row>
    <row r="13" spans="1:32" s="33" customFormat="1" ht="18" customHeight="1" x14ac:dyDescent="0.25">
      <c r="A13" s="52" t="s">
        <v>32</v>
      </c>
      <c r="B13" s="60">
        <v>3</v>
      </c>
      <c r="C13" s="31">
        <v>3</v>
      </c>
      <c r="D13" s="57">
        <f t="shared" si="0"/>
        <v>100</v>
      </c>
      <c r="E13" s="60">
        <v>3</v>
      </c>
      <c r="F13" s="31">
        <v>3</v>
      </c>
      <c r="G13" s="57">
        <f t="shared" si="1"/>
        <v>100</v>
      </c>
      <c r="H13" s="60">
        <v>1</v>
      </c>
      <c r="I13" s="31">
        <v>0</v>
      </c>
      <c r="J13" s="57">
        <f t="shared" si="2"/>
        <v>0</v>
      </c>
      <c r="K13" s="60">
        <v>0</v>
      </c>
      <c r="L13" s="31">
        <v>0</v>
      </c>
      <c r="M13" s="57">
        <f t="shared" si="3"/>
        <v>0</v>
      </c>
      <c r="N13" s="60">
        <v>0</v>
      </c>
      <c r="O13" s="31">
        <v>0</v>
      </c>
      <c r="P13" s="57">
        <f t="shared" si="4"/>
        <v>0</v>
      </c>
      <c r="Q13" s="31">
        <v>3</v>
      </c>
      <c r="R13" s="46">
        <v>3</v>
      </c>
      <c r="S13" s="57">
        <f t="shared" si="5"/>
        <v>100</v>
      </c>
      <c r="T13" s="31">
        <v>2</v>
      </c>
      <c r="U13" s="46">
        <v>3</v>
      </c>
      <c r="V13" s="57">
        <f t="shared" si="6"/>
        <v>150</v>
      </c>
      <c r="W13" s="31">
        <v>2</v>
      </c>
      <c r="X13" s="46">
        <v>3</v>
      </c>
      <c r="Y13" s="57">
        <f t="shared" si="7"/>
        <v>150</v>
      </c>
      <c r="Z13" s="31">
        <v>1</v>
      </c>
      <c r="AA13" s="46">
        <v>2</v>
      </c>
      <c r="AB13" s="57">
        <f t="shared" si="8"/>
        <v>200</v>
      </c>
      <c r="AC13" s="29"/>
      <c r="AD13" s="32"/>
    </row>
    <row r="14" spans="1:32" s="33" customFormat="1" ht="18" customHeight="1" x14ac:dyDescent="0.25">
      <c r="A14" s="52" t="s">
        <v>33</v>
      </c>
      <c r="B14" s="60">
        <v>4</v>
      </c>
      <c r="C14" s="31">
        <v>4</v>
      </c>
      <c r="D14" s="57">
        <f t="shared" si="0"/>
        <v>100</v>
      </c>
      <c r="E14" s="60">
        <v>2</v>
      </c>
      <c r="F14" s="31">
        <v>3</v>
      </c>
      <c r="G14" s="57">
        <f t="shared" si="1"/>
        <v>150</v>
      </c>
      <c r="H14" s="60">
        <v>2</v>
      </c>
      <c r="I14" s="31">
        <v>0</v>
      </c>
      <c r="J14" s="57">
        <f t="shared" si="2"/>
        <v>0</v>
      </c>
      <c r="K14" s="60">
        <v>0</v>
      </c>
      <c r="L14" s="31">
        <v>0</v>
      </c>
      <c r="M14" s="57">
        <f t="shared" si="3"/>
        <v>0</v>
      </c>
      <c r="N14" s="60">
        <v>1</v>
      </c>
      <c r="O14" s="31">
        <v>0</v>
      </c>
      <c r="P14" s="57">
        <f t="shared" si="4"/>
        <v>0</v>
      </c>
      <c r="Q14" s="31">
        <v>2</v>
      </c>
      <c r="R14" s="46">
        <v>2</v>
      </c>
      <c r="S14" s="57">
        <f t="shared" si="5"/>
        <v>100</v>
      </c>
      <c r="T14" s="31">
        <v>1</v>
      </c>
      <c r="U14" s="46">
        <v>4</v>
      </c>
      <c r="V14" s="57">
        <f t="shared" si="6"/>
        <v>400</v>
      </c>
      <c r="W14" s="31">
        <v>0</v>
      </c>
      <c r="X14" s="46">
        <v>3</v>
      </c>
      <c r="Y14" s="57">
        <f t="shared" si="7"/>
        <v>0</v>
      </c>
      <c r="Z14" s="31">
        <v>0</v>
      </c>
      <c r="AA14" s="46">
        <v>2</v>
      </c>
      <c r="AB14" s="57">
        <f t="shared" si="8"/>
        <v>0</v>
      </c>
      <c r="AC14" s="29"/>
      <c r="AD14" s="32"/>
    </row>
    <row r="15" spans="1:32" s="33" customFormat="1" ht="18" customHeight="1" x14ac:dyDescent="0.25">
      <c r="A15" s="52" t="s">
        <v>34</v>
      </c>
      <c r="B15" s="60">
        <v>3</v>
      </c>
      <c r="C15" s="31">
        <v>1</v>
      </c>
      <c r="D15" s="57">
        <f t="shared" si="0"/>
        <v>33.333333333333329</v>
      </c>
      <c r="E15" s="60">
        <v>3</v>
      </c>
      <c r="F15" s="31">
        <v>1</v>
      </c>
      <c r="G15" s="57">
        <f t="shared" si="1"/>
        <v>33.333333333333329</v>
      </c>
      <c r="H15" s="60">
        <v>1</v>
      </c>
      <c r="I15" s="31">
        <v>0</v>
      </c>
      <c r="J15" s="57">
        <f t="shared" si="2"/>
        <v>0</v>
      </c>
      <c r="K15" s="60">
        <v>1</v>
      </c>
      <c r="L15" s="31">
        <v>0</v>
      </c>
      <c r="M15" s="57">
        <f t="shared" si="3"/>
        <v>0</v>
      </c>
      <c r="N15" s="60">
        <v>0</v>
      </c>
      <c r="O15" s="31">
        <v>0</v>
      </c>
      <c r="P15" s="57">
        <f t="shared" si="4"/>
        <v>0</v>
      </c>
      <c r="Q15" s="31">
        <v>2</v>
      </c>
      <c r="R15" s="46">
        <v>1</v>
      </c>
      <c r="S15" s="57">
        <f t="shared" si="5"/>
        <v>50</v>
      </c>
      <c r="T15" s="31">
        <v>1</v>
      </c>
      <c r="U15" s="46">
        <v>1</v>
      </c>
      <c r="V15" s="57">
        <f t="shared" si="6"/>
        <v>100</v>
      </c>
      <c r="W15" s="31">
        <v>1</v>
      </c>
      <c r="X15" s="46">
        <v>1</v>
      </c>
      <c r="Y15" s="57">
        <f t="shared" si="7"/>
        <v>100</v>
      </c>
      <c r="Z15" s="31">
        <v>1</v>
      </c>
      <c r="AA15" s="46">
        <v>1</v>
      </c>
      <c r="AB15" s="57">
        <f t="shared" si="8"/>
        <v>100</v>
      </c>
      <c r="AC15" s="29"/>
      <c r="AD15" s="32"/>
    </row>
    <row r="16" spans="1:32" s="33" customFormat="1" ht="18" customHeight="1" x14ac:dyDescent="0.25">
      <c r="A16" s="52" t="s">
        <v>35</v>
      </c>
      <c r="B16" s="60">
        <v>4</v>
      </c>
      <c r="C16" s="31">
        <v>4</v>
      </c>
      <c r="D16" s="57">
        <f t="shared" si="0"/>
        <v>100</v>
      </c>
      <c r="E16" s="60">
        <v>3</v>
      </c>
      <c r="F16" s="31">
        <v>3</v>
      </c>
      <c r="G16" s="57">
        <f t="shared" si="1"/>
        <v>100</v>
      </c>
      <c r="H16" s="60">
        <v>0</v>
      </c>
      <c r="I16" s="31">
        <v>1</v>
      </c>
      <c r="J16" s="57">
        <f t="shared" si="2"/>
        <v>0</v>
      </c>
      <c r="K16" s="60">
        <v>0</v>
      </c>
      <c r="L16" s="31">
        <v>0</v>
      </c>
      <c r="M16" s="57">
        <f t="shared" si="3"/>
        <v>0</v>
      </c>
      <c r="N16" s="60">
        <v>0</v>
      </c>
      <c r="O16" s="31">
        <v>0</v>
      </c>
      <c r="P16" s="57">
        <f t="shared" si="4"/>
        <v>0</v>
      </c>
      <c r="Q16" s="31">
        <v>3</v>
      </c>
      <c r="R16" s="46">
        <v>3</v>
      </c>
      <c r="S16" s="57">
        <f t="shared" si="5"/>
        <v>100</v>
      </c>
      <c r="T16" s="31">
        <v>3</v>
      </c>
      <c r="U16" s="46">
        <v>3</v>
      </c>
      <c r="V16" s="57">
        <f t="shared" si="6"/>
        <v>100</v>
      </c>
      <c r="W16" s="31">
        <v>2</v>
      </c>
      <c r="X16" s="46">
        <v>2</v>
      </c>
      <c r="Y16" s="57">
        <f t="shared" si="7"/>
        <v>100</v>
      </c>
      <c r="Z16" s="31">
        <v>2</v>
      </c>
      <c r="AA16" s="46">
        <v>1</v>
      </c>
      <c r="AB16" s="57">
        <f t="shared" si="8"/>
        <v>50</v>
      </c>
      <c r="AC16" s="29"/>
      <c r="AD16" s="32"/>
    </row>
    <row r="17" spans="1:30" s="33" customFormat="1" ht="18" customHeight="1" x14ac:dyDescent="0.25">
      <c r="A17" s="52" t="s">
        <v>36</v>
      </c>
      <c r="B17" s="60">
        <v>2</v>
      </c>
      <c r="C17" s="31">
        <v>1</v>
      </c>
      <c r="D17" s="57">
        <f t="shared" si="0"/>
        <v>50</v>
      </c>
      <c r="E17" s="60">
        <v>1</v>
      </c>
      <c r="F17" s="31">
        <v>1</v>
      </c>
      <c r="G17" s="57">
        <f t="shared" si="1"/>
        <v>100</v>
      </c>
      <c r="H17" s="60">
        <v>1</v>
      </c>
      <c r="I17" s="31">
        <v>0</v>
      </c>
      <c r="J17" s="57">
        <f t="shared" si="2"/>
        <v>0</v>
      </c>
      <c r="K17" s="60">
        <v>0</v>
      </c>
      <c r="L17" s="31">
        <v>0</v>
      </c>
      <c r="M17" s="57">
        <f t="shared" si="3"/>
        <v>0</v>
      </c>
      <c r="N17" s="60">
        <v>0</v>
      </c>
      <c r="O17" s="31">
        <v>0</v>
      </c>
      <c r="P17" s="57">
        <f t="shared" si="4"/>
        <v>0</v>
      </c>
      <c r="Q17" s="31">
        <v>1</v>
      </c>
      <c r="R17" s="46">
        <v>1</v>
      </c>
      <c r="S17" s="57">
        <f t="shared" si="5"/>
        <v>100</v>
      </c>
      <c r="T17" s="31">
        <v>1</v>
      </c>
      <c r="U17" s="46">
        <v>1</v>
      </c>
      <c r="V17" s="57">
        <f t="shared" si="6"/>
        <v>100</v>
      </c>
      <c r="W17" s="31">
        <v>1</v>
      </c>
      <c r="X17" s="46">
        <v>1</v>
      </c>
      <c r="Y17" s="57">
        <f t="shared" si="7"/>
        <v>100</v>
      </c>
      <c r="Z17" s="31">
        <v>0</v>
      </c>
      <c r="AA17" s="46">
        <v>1</v>
      </c>
      <c r="AB17" s="57">
        <f t="shared" si="8"/>
        <v>0</v>
      </c>
      <c r="AC17" s="29"/>
      <c r="AD17" s="32"/>
    </row>
    <row r="18" spans="1:30" s="33" customFormat="1" ht="18" customHeight="1" x14ac:dyDescent="0.25">
      <c r="A18" s="52" t="s">
        <v>37</v>
      </c>
      <c r="B18" s="60">
        <v>2</v>
      </c>
      <c r="C18" s="31">
        <v>1</v>
      </c>
      <c r="D18" s="57">
        <f t="shared" si="0"/>
        <v>50</v>
      </c>
      <c r="E18" s="60">
        <v>2</v>
      </c>
      <c r="F18" s="31">
        <v>1</v>
      </c>
      <c r="G18" s="57">
        <f t="shared" si="1"/>
        <v>50</v>
      </c>
      <c r="H18" s="60">
        <v>0</v>
      </c>
      <c r="I18" s="31">
        <v>0</v>
      </c>
      <c r="J18" s="57">
        <f t="shared" si="2"/>
        <v>0</v>
      </c>
      <c r="K18" s="60">
        <v>0</v>
      </c>
      <c r="L18" s="31">
        <v>0</v>
      </c>
      <c r="M18" s="57">
        <f t="shared" si="3"/>
        <v>0</v>
      </c>
      <c r="N18" s="60">
        <v>0</v>
      </c>
      <c r="O18" s="31">
        <v>0</v>
      </c>
      <c r="P18" s="57">
        <f t="shared" si="4"/>
        <v>0</v>
      </c>
      <c r="Q18" s="31">
        <v>2</v>
      </c>
      <c r="R18" s="46">
        <v>1</v>
      </c>
      <c r="S18" s="57">
        <f t="shared" si="5"/>
        <v>50</v>
      </c>
      <c r="T18" s="31">
        <v>2</v>
      </c>
      <c r="U18" s="46">
        <v>1</v>
      </c>
      <c r="V18" s="57">
        <f t="shared" si="6"/>
        <v>50</v>
      </c>
      <c r="W18" s="31">
        <v>2</v>
      </c>
      <c r="X18" s="46">
        <v>1</v>
      </c>
      <c r="Y18" s="57">
        <f t="shared" si="7"/>
        <v>50</v>
      </c>
      <c r="Z18" s="31">
        <v>1</v>
      </c>
      <c r="AA18" s="46">
        <v>0</v>
      </c>
      <c r="AB18" s="57">
        <f t="shared" si="8"/>
        <v>0</v>
      </c>
      <c r="AC18" s="29"/>
      <c r="AD18" s="32"/>
    </row>
    <row r="19" spans="1:30" s="33" customFormat="1" ht="18" customHeight="1" x14ac:dyDescent="0.25">
      <c r="A19" s="52" t="s">
        <v>38</v>
      </c>
      <c r="B19" s="60">
        <v>5</v>
      </c>
      <c r="C19" s="31">
        <v>9</v>
      </c>
      <c r="D19" s="57">
        <f t="shared" si="0"/>
        <v>180</v>
      </c>
      <c r="E19" s="60">
        <v>5</v>
      </c>
      <c r="F19" s="31">
        <v>7</v>
      </c>
      <c r="G19" s="57">
        <f t="shared" si="1"/>
        <v>140</v>
      </c>
      <c r="H19" s="60">
        <v>2</v>
      </c>
      <c r="I19" s="31">
        <v>3</v>
      </c>
      <c r="J19" s="57">
        <f t="shared" si="2"/>
        <v>150</v>
      </c>
      <c r="K19" s="60">
        <v>0</v>
      </c>
      <c r="L19" s="31">
        <v>0</v>
      </c>
      <c r="M19" s="57">
        <f t="shared" si="3"/>
        <v>0</v>
      </c>
      <c r="N19" s="60">
        <v>0</v>
      </c>
      <c r="O19" s="31">
        <v>0</v>
      </c>
      <c r="P19" s="57">
        <f t="shared" si="4"/>
        <v>0</v>
      </c>
      <c r="Q19" s="31">
        <v>4</v>
      </c>
      <c r="R19" s="46">
        <v>7</v>
      </c>
      <c r="S19" s="57">
        <f t="shared" si="5"/>
        <v>175</v>
      </c>
      <c r="T19" s="31">
        <v>3</v>
      </c>
      <c r="U19" s="46">
        <v>5</v>
      </c>
      <c r="V19" s="57">
        <f t="shared" si="6"/>
        <v>166.66666666666669</v>
      </c>
      <c r="W19" s="31">
        <v>3</v>
      </c>
      <c r="X19" s="46">
        <v>3</v>
      </c>
      <c r="Y19" s="57">
        <f t="shared" si="7"/>
        <v>100</v>
      </c>
      <c r="Z19" s="31">
        <v>2</v>
      </c>
      <c r="AA19" s="46">
        <v>2</v>
      </c>
      <c r="AB19" s="57">
        <f t="shared" si="8"/>
        <v>100</v>
      </c>
      <c r="AC19" s="29"/>
      <c r="AD19" s="32"/>
    </row>
    <row r="20" spans="1:30" s="33" customFormat="1" ht="18" customHeight="1" x14ac:dyDescent="0.25">
      <c r="A20" s="52" t="s">
        <v>39</v>
      </c>
      <c r="B20" s="60">
        <v>2</v>
      </c>
      <c r="C20" s="31">
        <v>1</v>
      </c>
      <c r="D20" s="57">
        <f t="shared" si="0"/>
        <v>50</v>
      </c>
      <c r="E20" s="60">
        <v>2</v>
      </c>
      <c r="F20" s="31">
        <v>1</v>
      </c>
      <c r="G20" s="57">
        <f t="shared" si="1"/>
        <v>50</v>
      </c>
      <c r="H20" s="60">
        <v>1</v>
      </c>
      <c r="I20" s="31">
        <v>0</v>
      </c>
      <c r="J20" s="57">
        <f t="shared" si="2"/>
        <v>0</v>
      </c>
      <c r="K20" s="60">
        <v>0</v>
      </c>
      <c r="L20" s="31">
        <v>0</v>
      </c>
      <c r="M20" s="57">
        <f t="shared" si="3"/>
        <v>0</v>
      </c>
      <c r="N20" s="60">
        <v>0</v>
      </c>
      <c r="O20" s="31">
        <v>0</v>
      </c>
      <c r="P20" s="57">
        <f t="shared" si="4"/>
        <v>0</v>
      </c>
      <c r="Q20" s="31">
        <v>2</v>
      </c>
      <c r="R20" s="46">
        <v>0</v>
      </c>
      <c r="S20" s="57">
        <f t="shared" si="5"/>
        <v>0</v>
      </c>
      <c r="T20" s="31">
        <v>1</v>
      </c>
      <c r="U20" s="46">
        <v>1</v>
      </c>
      <c r="V20" s="57">
        <f t="shared" si="6"/>
        <v>100</v>
      </c>
      <c r="W20" s="31">
        <v>1</v>
      </c>
      <c r="X20" s="46">
        <v>1</v>
      </c>
      <c r="Y20" s="57">
        <f t="shared" si="7"/>
        <v>100</v>
      </c>
      <c r="Z20" s="31">
        <v>1</v>
      </c>
      <c r="AA20" s="46">
        <v>1</v>
      </c>
      <c r="AB20" s="57">
        <f t="shared" si="8"/>
        <v>100</v>
      </c>
      <c r="AC20" s="29"/>
      <c r="AD20" s="32"/>
    </row>
    <row r="21" spans="1:30" s="33" customFormat="1" ht="18" customHeight="1" x14ac:dyDescent="0.25">
      <c r="A21" s="52" t="s">
        <v>40</v>
      </c>
      <c r="B21" s="60">
        <v>2</v>
      </c>
      <c r="C21" s="31">
        <v>1</v>
      </c>
      <c r="D21" s="57">
        <f t="shared" si="0"/>
        <v>50</v>
      </c>
      <c r="E21" s="60">
        <v>2</v>
      </c>
      <c r="F21" s="31">
        <v>1</v>
      </c>
      <c r="G21" s="57">
        <f t="shared" si="1"/>
        <v>50</v>
      </c>
      <c r="H21" s="60">
        <v>0</v>
      </c>
      <c r="I21" s="31">
        <v>0</v>
      </c>
      <c r="J21" s="57">
        <f t="shared" si="2"/>
        <v>0</v>
      </c>
      <c r="K21" s="60">
        <v>0</v>
      </c>
      <c r="L21" s="31">
        <v>0</v>
      </c>
      <c r="M21" s="57">
        <f t="shared" si="3"/>
        <v>0</v>
      </c>
      <c r="N21" s="60">
        <v>0</v>
      </c>
      <c r="O21" s="31">
        <v>0</v>
      </c>
      <c r="P21" s="57">
        <f t="shared" si="4"/>
        <v>0</v>
      </c>
      <c r="Q21" s="31">
        <v>1</v>
      </c>
      <c r="R21" s="46">
        <v>1</v>
      </c>
      <c r="S21" s="57">
        <f t="shared" si="5"/>
        <v>100</v>
      </c>
      <c r="T21" s="31">
        <v>1</v>
      </c>
      <c r="U21" s="46">
        <v>0</v>
      </c>
      <c r="V21" s="57">
        <f t="shared" si="6"/>
        <v>0</v>
      </c>
      <c r="W21" s="31">
        <v>1</v>
      </c>
      <c r="X21" s="46">
        <v>0</v>
      </c>
      <c r="Y21" s="57">
        <f t="shared" si="7"/>
        <v>0</v>
      </c>
      <c r="Z21" s="31">
        <v>0</v>
      </c>
      <c r="AA21" s="46">
        <v>0</v>
      </c>
      <c r="AB21" s="57">
        <f t="shared" si="8"/>
        <v>0</v>
      </c>
      <c r="AC21" s="29"/>
      <c r="AD21" s="32"/>
    </row>
    <row r="22" spans="1:30" s="33" customFormat="1" ht="18" customHeight="1" x14ac:dyDescent="0.25">
      <c r="A22" s="52" t="s">
        <v>41</v>
      </c>
      <c r="B22" s="61">
        <v>1</v>
      </c>
      <c r="C22" s="31">
        <v>3</v>
      </c>
      <c r="D22" s="57">
        <f t="shared" si="0"/>
        <v>300</v>
      </c>
      <c r="E22" s="61">
        <v>1</v>
      </c>
      <c r="F22" s="31">
        <v>3</v>
      </c>
      <c r="G22" s="57">
        <f t="shared" si="1"/>
        <v>300</v>
      </c>
      <c r="H22" s="61">
        <v>0</v>
      </c>
      <c r="I22" s="31">
        <v>2</v>
      </c>
      <c r="J22" s="57">
        <f t="shared" si="2"/>
        <v>0</v>
      </c>
      <c r="K22" s="61">
        <v>0</v>
      </c>
      <c r="L22" s="31">
        <v>0</v>
      </c>
      <c r="M22" s="57">
        <f t="shared" si="3"/>
        <v>0</v>
      </c>
      <c r="N22" s="61">
        <v>0</v>
      </c>
      <c r="O22" s="31">
        <v>0</v>
      </c>
      <c r="P22" s="57">
        <f t="shared" si="4"/>
        <v>0</v>
      </c>
      <c r="Q22" s="31">
        <v>0</v>
      </c>
      <c r="R22" s="46">
        <v>3</v>
      </c>
      <c r="S22" s="57">
        <f t="shared" si="5"/>
        <v>0</v>
      </c>
      <c r="T22" s="31">
        <v>0</v>
      </c>
      <c r="U22" s="46">
        <v>0</v>
      </c>
      <c r="V22" s="57">
        <f t="shared" si="6"/>
        <v>0</v>
      </c>
      <c r="W22" s="31">
        <v>0</v>
      </c>
      <c r="X22" s="46">
        <v>0</v>
      </c>
      <c r="Y22" s="57">
        <f t="shared" si="7"/>
        <v>0</v>
      </c>
      <c r="Z22" s="31">
        <v>0</v>
      </c>
      <c r="AA22" s="46">
        <v>0</v>
      </c>
      <c r="AB22" s="57">
        <f t="shared" si="8"/>
        <v>0</v>
      </c>
      <c r="AC22" s="29"/>
      <c r="AD22" s="32"/>
    </row>
    <row r="23" spans="1:30" s="33" customFormat="1" ht="18" customHeight="1" x14ac:dyDescent="0.25">
      <c r="A23" s="52" t="s">
        <v>42</v>
      </c>
      <c r="B23" s="60">
        <v>7</v>
      </c>
      <c r="C23" s="31">
        <v>5</v>
      </c>
      <c r="D23" s="57">
        <f t="shared" si="0"/>
        <v>71.428571428571431</v>
      </c>
      <c r="E23" s="60">
        <v>6</v>
      </c>
      <c r="F23" s="31">
        <v>4</v>
      </c>
      <c r="G23" s="57">
        <f t="shared" si="1"/>
        <v>66.666666666666657</v>
      </c>
      <c r="H23" s="60">
        <v>1</v>
      </c>
      <c r="I23" s="31">
        <v>2</v>
      </c>
      <c r="J23" s="57">
        <f t="shared" si="2"/>
        <v>200</v>
      </c>
      <c r="K23" s="60">
        <v>1</v>
      </c>
      <c r="L23" s="31">
        <v>0</v>
      </c>
      <c r="M23" s="57">
        <f t="shared" si="3"/>
        <v>0</v>
      </c>
      <c r="N23" s="60">
        <v>1</v>
      </c>
      <c r="O23" s="31">
        <v>2</v>
      </c>
      <c r="P23" s="57">
        <f t="shared" si="4"/>
        <v>200</v>
      </c>
      <c r="Q23" s="31">
        <v>5</v>
      </c>
      <c r="R23" s="46">
        <v>1</v>
      </c>
      <c r="S23" s="57">
        <f t="shared" si="5"/>
        <v>20</v>
      </c>
      <c r="T23" s="31">
        <v>5</v>
      </c>
      <c r="U23" s="46">
        <v>3</v>
      </c>
      <c r="V23" s="57">
        <f t="shared" si="6"/>
        <v>60</v>
      </c>
      <c r="W23" s="31">
        <v>4</v>
      </c>
      <c r="X23" s="46">
        <v>2</v>
      </c>
      <c r="Y23" s="57">
        <f t="shared" si="7"/>
        <v>50</v>
      </c>
      <c r="Z23" s="31">
        <v>4</v>
      </c>
      <c r="AA23" s="46">
        <v>1</v>
      </c>
      <c r="AB23" s="57">
        <f t="shared" si="8"/>
        <v>25</v>
      </c>
      <c r="AC23" s="29"/>
      <c r="AD23" s="32"/>
    </row>
    <row r="24" spans="1:30" s="33" customFormat="1" ht="18" customHeight="1" x14ac:dyDescent="0.25">
      <c r="A24" s="52" t="s">
        <v>43</v>
      </c>
      <c r="B24" s="60">
        <v>6</v>
      </c>
      <c r="C24" s="31">
        <v>5</v>
      </c>
      <c r="D24" s="57">
        <f t="shared" si="0"/>
        <v>83.333333333333343</v>
      </c>
      <c r="E24" s="60">
        <v>5</v>
      </c>
      <c r="F24" s="31">
        <v>4</v>
      </c>
      <c r="G24" s="57">
        <f t="shared" si="1"/>
        <v>80</v>
      </c>
      <c r="H24" s="60">
        <v>0</v>
      </c>
      <c r="I24" s="31">
        <v>0</v>
      </c>
      <c r="J24" s="57">
        <f t="shared" si="2"/>
        <v>0</v>
      </c>
      <c r="K24" s="60">
        <v>0</v>
      </c>
      <c r="L24" s="31">
        <v>0</v>
      </c>
      <c r="M24" s="57">
        <f t="shared" si="3"/>
        <v>0</v>
      </c>
      <c r="N24" s="60">
        <v>0</v>
      </c>
      <c r="O24" s="31">
        <v>0</v>
      </c>
      <c r="P24" s="57">
        <f t="shared" si="4"/>
        <v>0</v>
      </c>
      <c r="Q24" s="31">
        <v>5</v>
      </c>
      <c r="R24" s="46">
        <v>1</v>
      </c>
      <c r="S24" s="57">
        <f t="shared" si="5"/>
        <v>20</v>
      </c>
      <c r="T24" s="31">
        <v>6</v>
      </c>
      <c r="U24" s="46">
        <v>5</v>
      </c>
      <c r="V24" s="57">
        <f t="shared" si="6"/>
        <v>83.333333333333343</v>
      </c>
      <c r="W24" s="31">
        <v>5</v>
      </c>
      <c r="X24" s="46">
        <v>4</v>
      </c>
      <c r="Y24" s="57">
        <f t="shared" si="7"/>
        <v>80</v>
      </c>
      <c r="Z24" s="31">
        <v>2</v>
      </c>
      <c r="AA24" s="46">
        <v>2</v>
      </c>
      <c r="AB24" s="57">
        <f t="shared" si="8"/>
        <v>100</v>
      </c>
      <c r="AC24" s="29"/>
      <c r="AD24" s="32"/>
    </row>
    <row r="25" spans="1:30" s="33" customFormat="1" ht="18" customHeight="1" x14ac:dyDescent="0.25">
      <c r="A25" s="53" t="s">
        <v>44</v>
      </c>
      <c r="B25" s="60">
        <v>1</v>
      </c>
      <c r="C25" s="31">
        <v>0</v>
      </c>
      <c r="D25" s="57">
        <f t="shared" si="0"/>
        <v>0</v>
      </c>
      <c r="E25" s="60">
        <v>1</v>
      </c>
      <c r="F25" s="31">
        <v>0</v>
      </c>
      <c r="G25" s="57">
        <f t="shared" si="1"/>
        <v>0</v>
      </c>
      <c r="H25" s="60">
        <v>0</v>
      </c>
      <c r="I25" s="31">
        <v>0</v>
      </c>
      <c r="J25" s="57">
        <f t="shared" si="2"/>
        <v>0</v>
      </c>
      <c r="K25" s="60">
        <v>0</v>
      </c>
      <c r="L25" s="31">
        <v>0</v>
      </c>
      <c r="M25" s="57">
        <f t="shared" si="3"/>
        <v>0</v>
      </c>
      <c r="N25" s="60">
        <v>0</v>
      </c>
      <c r="O25" s="31">
        <v>0</v>
      </c>
      <c r="P25" s="57">
        <f t="shared" si="4"/>
        <v>0</v>
      </c>
      <c r="Q25" s="31">
        <v>1</v>
      </c>
      <c r="R25" s="46">
        <v>0</v>
      </c>
      <c r="S25" s="57">
        <f t="shared" si="5"/>
        <v>0</v>
      </c>
      <c r="T25" s="31">
        <v>0</v>
      </c>
      <c r="U25" s="46">
        <v>0</v>
      </c>
      <c r="V25" s="57">
        <f t="shared" si="6"/>
        <v>0</v>
      </c>
      <c r="W25" s="31">
        <v>0</v>
      </c>
      <c r="X25" s="46">
        <v>0</v>
      </c>
      <c r="Y25" s="57">
        <f t="shared" si="7"/>
        <v>0</v>
      </c>
      <c r="Z25" s="31">
        <v>0</v>
      </c>
      <c r="AA25" s="46">
        <v>0</v>
      </c>
      <c r="AB25" s="57">
        <f t="shared" si="8"/>
        <v>0</v>
      </c>
      <c r="AC25" s="29"/>
      <c r="AD25" s="32"/>
    </row>
    <row r="26" spans="1:30" s="33" customFormat="1" ht="18" customHeight="1" x14ac:dyDescent="0.25">
      <c r="A26" s="52" t="s">
        <v>45</v>
      </c>
      <c r="B26" s="60">
        <v>63</v>
      </c>
      <c r="C26" s="31">
        <v>92</v>
      </c>
      <c r="D26" s="57">
        <f t="shared" si="0"/>
        <v>146.03174603174602</v>
      </c>
      <c r="E26" s="60">
        <v>25</v>
      </c>
      <c r="F26" s="31">
        <v>47</v>
      </c>
      <c r="G26" s="57">
        <f t="shared" si="1"/>
        <v>188</v>
      </c>
      <c r="H26" s="60">
        <v>1</v>
      </c>
      <c r="I26" s="31">
        <v>7</v>
      </c>
      <c r="J26" s="57">
        <f t="shared" si="2"/>
        <v>700</v>
      </c>
      <c r="K26" s="60">
        <v>1</v>
      </c>
      <c r="L26" s="31">
        <v>1</v>
      </c>
      <c r="M26" s="57">
        <f t="shared" si="3"/>
        <v>100</v>
      </c>
      <c r="N26" s="60">
        <v>1</v>
      </c>
      <c r="O26" s="31">
        <v>0</v>
      </c>
      <c r="P26" s="57">
        <f t="shared" si="4"/>
        <v>0</v>
      </c>
      <c r="Q26" s="31">
        <v>13</v>
      </c>
      <c r="R26" s="46">
        <v>19</v>
      </c>
      <c r="S26" s="57">
        <f t="shared" si="5"/>
        <v>146.15384615384613</v>
      </c>
      <c r="T26" s="31">
        <v>58</v>
      </c>
      <c r="U26" s="46">
        <v>64</v>
      </c>
      <c r="V26" s="57">
        <f t="shared" si="6"/>
        <v>110.34482758620689</v>
      </c>
      <c r="W26" s="31">
        <v>20</v>
      </c>
      <c r="X26" s="46">
        <v>30</v>
      </c>
      <c r="Y26" s="57">
        <f t="shared" si="7"/>
        <v>150</v>
      </c>
      <c r="Z26" s="31">
        <v>15</v>
      </c>
      <c r="AA26" s="46">
        <v>20</v>
      </c>
      <c r="AB26" s="57">
        <f t="shared" si="8"/>
        <v>133.33333333333331</v>
      </c>
      <c r="AC26" s="29"/>
      <c r="AD26" s="32"/>
    </row>
    <row r="27" spans="1:30" s="33" customFormat="1" ht="18" customHeight="1" x14ac:dyDescent="0.25">
      <c r="A27" s="52" t="s">
        <v>46</v>
      </c>
      <c r="B27" s="60">
        <v>23</v>
      </c>
      <c r="C27" s="31">
        <v>17</v>
      </c>
      <c r="D27" s="57">
        <f t="shared" si="0"/>
        <v>73.91304347826086</v>
      </c>
      <c r="E27" s="60">
        <v>5</v>
      </c>
      <c r="F27" s="31">
        <v>3</v>
      </c>
      <c r="G27" s="57">
        <f t="shared" si="1"/>
        <v>60</v>
      </c>
      <c r="H27" s="60">
        <v>3</v>
      </c>
      <c r="I27" s="31">
        <v>0</v>
      </c>
      <c r="J27" s="57">
        <f t="shared" si="2"/>
        <v>0</v>
      </c>
      <c r="K27" s="60">
        <v>0</v>
      </c>
      <c r="L27" s="31">
        <v>0</v>
      </c>
      <c r="M27" s="57">
        <f t="shared" si="3"/>
        <v>0</v>
      </c>
      <c r="N27" s="60">
        <v>0</v>
      </c>
      <c r="O27" s="31">
        <v>0</v>
      </c>
      <c r="P27" s="57">
        <f t="shared" si="4"/>
        <v>0</v>
      </c>
      <c r="Q27" s="31">
        <v>5</v>
      </c>
      <c r="R27" s="46">
        <v>3</v>
      </c>
      <c r="S27" s="57">
        <f t="shared" si="5"/>
        <v>60</v>
      </c>
      <c r="T27" s="31">
        <v>18</v>
      </c>
      <c r="U27" s="46">
        <v>15</v>
      </c>
      <c r="V27" s="57">
        <f t="shared" si="6"/>
        <v>83.333333333333343</v>
      </c>
      <c r="W27" s="31">
        <v>2</v>
      </c>
      <c r="X27" s="46">
        <v>1</v>
      </c>
      <c r="Y27" s="57">
        <f t="shared" si="7"/>
        <v>50</v>
      </c>
      <c r="Z27" s="31">
        <v>0</v>
      </c>
      <c r="AA27" s="46">
        <v>0</v>
      </c>
      <c r="AB27" s="57">
        <f t="shared" si="8"/>
        <v>0</v>
      </c>
      <c r="AC27" s="29"/>
      <c r="AD27" s="32"/>
    </row>
    <row r="28" spans="1:30" s="33" customFormat="1" ht="18" customHeight="1" x14ac:dyDescent="0.25">
      <c r="A28" s="54" t="s">
        <v>47</v>
      </c>
      <c r="B28" s="60">
        <v>12</v>
      </c>
      <c r="C28" s="31">
        <v>18</v>
      </c>
      <c r="D28" s="57">
        <f t="shared" si="0"/>
        <v>150</v>
      </c>
      <c r="E28" s="60">
        <v>7</v>
      </c>
      <c r="F28" s="31">
        <v>13</v>
      </c>
      <c r="G28" s="57">
        <f t="shared" si="1"/>
        <v>185.71428571428572</v>
      </c>
      <c r="H28" s="60">
        <v>3</v>
      </c>
      <c r="I28" s="31">
        <v>3</v>
      </c>
      <c r="J28" s="57">
        <f t="shared" si="2"/>
        <v>100</v>
      </c>
      <c r="K28" s="60">
        <v>0</v>
      </c>
      <c r="L28" s="31">
        <v>0</v>
      </c>
      <c r="M28" s="57">
        <f t="shared" si="3"/>
        <v>0</v>
      </c>
      <c r="N28" s="60">
        <v>0</v>
      </c>
      <c r="O28" s="31">
        <v>0</v>
      </c>
      <c r="P28" s="57">
        <f t="shared" si="4"/>
        <v>0</v>
      </c>
      <c r="Q28" s="31">
        <v>6</v>
      </c>
      <c r="R28" s="46">
        <v>12</v>
      </c>
      <c r="S28" s="57">
        <f t="shared" si="5"/>
        <v>200</v>
      </c>
      <c r="T28" s="31">
        <v>9</v>
      </c>
      <c r="U28" s="46">
        <v>10</v>
      </c>
      <c r="V28" s="57">
        <f t="shared" si="6"/>
        <v>111.11111111111111</v>
      </c>
      <c r="W28" s="31">
        <v>5</v>
      </c>
      <c r="X28" s="46">
        <v>6</v>
      </c>
      <c r="Y28" s="57">
        <f t="shared" si="7"/>
        <v>120</v>
      </c>
      <c r="Z28" s="31">
        <v>5</v>
      </c>
      <c r="AA28" s="46">
        <v>5</v>
      </c>
      <c r="AB28" s="57">
        <f t="shared" si="8"/>
        <v>100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>
        <v>0</v>
      </c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A12" sqref="A12:E13"/>
    </sheetView>
  </sheetViews>
  <sheetFormatPr defaultColWidth="8" defaultRowHeight="12.75" x14ac:dyDescent="0.2"/>
  <cols>
    <col min="1" max="1" width="60.85546875" style="2" customWidth="1"/>
    <col min="2" max="3" width="18.285156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26.25" customHeight="1" x14ac:dyDescent="0.2">
      <c r="A1" s="80" t="s">
        <v>51</v>
      </c>
      <c r="B1" s="80"/>
      <c r="C1" s="80"/>
      <c r="D1" s="80"/>
      <c r="E1" s="80"/>
    </row>
    <row r="2" spans="1:11" ht="28.5" customHeight="1" x14ac:dyDescent="0.2">
      <c r="A2" s="80" t="s">
        <v>22</v>
      </c>
      <c r="B2" s="80"/>
      <c r="C2" s="80"/>
      <c r="D2" s="80"/>
      <c r="E2" s="80"/>
    </row>
    <row r="3" spans="1:11" s="3" customFormat="1" ht="23.25" customHeight="1" x14ac:dyDescent="0.25">
      <c r="A3" s="75" t="s">
        <v>0</v>
      </c>
      <c r="B3" s="81" t="s">
        <v>61</v>
      </c>
      <c r="C3" s="81" t="s">
        <v>62</v>
      </c>
      <c r="D3" s="78" t="s">
        <v>1</v>
      </c>
      <c r="E3" s="79"/>
    </row>
    <row r="4" spans="1:11" s="3" customFormat="1" ht="42" customHeight="1" x14ac:dyDescent="0.25">
      <c r="A4" s="76"/>
      <c r="B4" s="82"/>
      <c r="C4" s="82"/>
      <c r="D4" s="4" t="s">
        <v>2</v>
      </c>
      <c r="E4" s="5" t="s">
        <v>59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31.5" customHeight="1" x14ac:dyDescent="0.25">
      <c r="A6" s="9" t="s">
        <v>52</v>
      </c>
      <c r="B6" s="58">
        <f>'10'!B7</f>
        <v>22154</v>
      </c>
      <c r="C6" s="58">
        <f>'10'!C7</f>
        <v>20117</v>
      </c>
      <c r="D6" s="55">
        <f>IF(B6=0,0,C6/B6)*100</f>
        <v>90.805272185609823</v>
      </c>
      <c r="E6" s="49">
        <f>C6-B6</f>
        <v>-2037</v>
      </c>
      <c r="K6" s="11"/>
    </row>
    <row r="7" spans="1:11" s="3" customFormat="1" ht="31.5" customHeight="1" x14ac:dyDescent="0.25">
      <c r="A7" s="9" t="s">
        <v>53</v>
      </c>
      <c r="B7" s="58">
        <f>'10'!E7</f>
        <v>6158</v>
      </c>
      <c r="C7" s="58">
        <f>'10'!F7</f>
        <v>6134</v>
      </c>
      <c r="D7" s="55">
        <f t="shared" ref="D7:D11" si="0">IF(B7=0,0,C7/B7)*100</f>
        <v>99.610263072426108</v>
      </c>
      <c r="E7" s="49">
        <f t="shared" ref="E7:E11" si="1">C7-B7</f>
        <v>-24</v>
      </c>
      <c r="K7" s="11"/>
    </row>
    <row r="8" spans="1:11" s="3" customFormat="1" ht="54.75" customHeight="1" x14ac:dyDescent="0.25">
      <c r="A8" s="12" t="s">
        <v>54</v>
      </c>
      <c r="B8" s="58">
        <f>'10'!H7</f>
        <v>2173</v>
      </c>
      <c r="C8" s="58">
        <f>'10'!I7</f>
        <v>1396</v>
      </c>
      <c r="D8" s="55">
        <f t="shared" si="0"/>
        <v>64.24298205246204</v>
      </c>
      <c r="E8" s="49">
        <f t="shared" si="1"/>
        <v>-777</v>
      </c>
      <c r="K8" s="11"/>
    </row>
    <row r="9" spans="1:11" s="3" customFormat="1" ht="35.25" customHeight="1" x14ac:dyDescent="0.25">
      <c r="A9" s="13" t="s">
        <v>55</v>
      </c>
      <c r="B9" s="58">
        <f>'10'!K7</f>
        <v>246</v>
      </c>
      <c r="C9" s="58">
        <f>'10'!L7</f>
        <v>183</v>
      </c>
      <c r="D9" s="55">
        <f t="shared" si="0"/>
        <v>74.390243902439025</v>
      </c>
      <c r="E9" s="49">
        <f t="shared" si="1"/>
        <v>-63</v>
      </c>
      <c r="K9" s="11"/>
    </row>
    <row r="10" spans="1:11" s="3" customFormat="1" ht="45.75" customHeight="1" x14ac:dyDescent="0.25">
      <c r="A10" s="13" t="s">
        <v>18</v>
      </c>
      <c r="B10" s="58">
        <f>'10'!N7</f>
        <v>190</v>
      </c>
      <c r="C10" s="58">
        <f>'10'!O7</f>
        <v>184</v>
      </c>
      <c r="D10" s="55">
        <f t="shared" si="0"/>
        <v>96.84210526315789</v>
      </c>
      <c r="E10" s="49">
        <f t="shared" si="1"/>
        <v>-6</v>
      </c>
      <c r="K10" s="11"/>
    </row>
    <row r="11" spans="1:11" s="3" customFormat="1" ht="55.5" customHeight="1" x14ac:dyDescent="0.25">
      <c r="A11" s="13" t="s">
        <v>56</v>
      </c>
      <c r="B11" s="58">
        <f>'10'!Q7</f>
        <v>4296</v>
      </c>
      <c r="C11" s="58">
        <f>'10'!R7</f>
        <v>4879</v>
      </c>
      <c r="D11" s="55">
        <f t="shared" si="0"/>
        <v>113.57076350093109</v>
      </c>
      <c r="E11" s="49">
        <f t="shared" si="1"/>
        <v>583</v>
      </c>
      <c r="K11" s="11"/>
    </row>
    <row r="12" spans="1:11" s="3" customFormat="1" ht="12.75" customHeight="1" x14ac:dyDescent="0.25">
      <c r="A12" s="71" t="s">
        <v>4</v>
      </c>
      <c r="B12" s="72"/>
      <c r="C12" s="72"/>
      <c r="D12" s="72"/>
      <c r="E12" s="72"/>
      <c r="K12" s="11"/>
    </row>
    <row r="13" spans="1:11" s="3" customFormat="1" ht="15" customHeight="1" x14ac:dyDescent="0.25">
      <c r="A13" s="73"/>
      <c r="B13" s="74"/>
      <c r="C13" s="74"/>
      <c r="D13" s="74"/>
      <c r="E13" s="74"/>
      <c r="K13" s="11"/>
    </row>
    <row r="14" spans="1:11" s="3" customFormat="1" ht="20.25" customHeight="1" x14ac:dyDescent="0.25">
      <c r="A14" s="75" t="s">
        <v>0</v>
      </c>
      <c r="B14" s="77" t="s">
        <v>63</v>
      </c>
      <c r="C14" s="77" t="s">
        <v>64</v>
      </c>
      <c r="D14" s="78" t="s">
        <v>1</v>
      </c>
      <c r="E14" s="79"/>
      <c r="K14" s="11"/>
    </row>
    <row r="15" spans="1:11" ht="35.25" customHeight="1" x14ac:dyDescent="0.2">
      <c r="A15" s="76"/>
      <c r="B15" s="77"/>
      <c r="C15" s="77"/>
      <c r="D15" s="4" t="s">
        <v>2</v>
      </c>
      <c r="E15" s="5" t="s">
        <v>59</v>
      </c>
      <c r="K15" s="11"/>
    </row>
    <row r="16" spans="1:11" ht="24" customHeight="1" x14ac:dyDescent="0.2">
      <c r="A16" s="9" t="s">
        <v>52</v>
      </c>
      <c r="B16" s="59">
        <f>'10'!T7</f>
        <v>19271</v>
      </c>
      <c r="C16" s="59">
        <f>'10'!U7</f>
        <v>15738</v>
      </c>
      <c r="D16" s="48">
        <f t="shared" ref="D16:D18" si="2">C16/B16%</f>
        <v>81.666753152405164</v>
      </c>
      <c r="E16" s="49">
        <f t="shared" ref="E16:E18" si="3">C16-B16</f>
        <v>-3533</v>
      </c>
      <c r="K16" s="11"/>
    </row>
    <row r="17" spans="1:11" ht="25.5" customHeight="1" x14ac:dyDescent="0.2">
      <c r="A17" s="1" t="s">
        <v>53</v>
      </c>
      <c r="B17" s="59">
        <f>'10'!W7</f>
        <v>4190</v>
      </c>
      <c r="C17" s="59">
        <f>'10'!X7</f>
        <v>3317</v>
      </c>
      <c r="D17" s="48">
        <f t="shared" si="2"/>
        <v>79.164677804295948</v>
      </c>
      <c r="E17" s="49">
        <f t="shared" si="3"/>
        <v>-873</v>
      </c>
      <c r="K17" s="11"/>
    </row>
    <row r="18" spans="1:11" ht="33.75" customHeight="1" x14ac:dyDescent="0.2">
      <c r="A18" s="1" t="s">
        <v>57</v>
      </c>
      <c r="B18" s="59">
        <f>'10'!Z7</f>
        <v>3459</v>
      </c>
      <c r="C18" s="59">
        <f>'10'!AA7</f>
        <v>2772</v>
      </c>
      <c r="D18" s="48">
        <f t="shared" si="2"/>
        <v>80.138768430182125</v>
      </c>
      <c r="E18" s="49">
        <f t="shared" si="3"/>
        <v>-687</v>
      </c>
      <c r="K18" s="11"/>
    </row>
  </sheetData>
  <mergeCells count="11">
    <mergeCell ref="A1:E1"/>
    <mergeCell ref="A3:A4"/>
    <mergeCell ref="B3:B4"/>
    <mergeCell ref="C3:C4"/>
    <mergeCell ref="D3:E3"/>
    <mergeCell ref="A14:A15"/>
    <mergeCell ref="B14:B15"/>
    <mergeCell ref="C14:C15"/>
    <mergeCell ref="D14:E14"/>
    <mergeCell ref="A2:E2"/>
    <mergeCell ref="A12:E1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Басанець Т.В.</cp:lastModifiedBy>
  <cp:lastPrinted>2021-01-19T15:43:43Z</cp:lastPrinted>
  <dcterms:created xsi:type="dcterms:W3CDTF">2020-12-10T10:35:03Z</dcterms:created>
  <dcterms:modified xsi:type="dcterms:W3CDTF">2021-05-14T07:58:25Z</dcterms:modified>
</cp:coreProperties>
</file>