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030" activeTab="15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'10'!$A$1:$AB$28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'14'!$A$1:$I$20</definedName>
    <definedName name="_xlnm.Print_Area" localSheetId="14">'15'!$A$1:$AB$28</definedName>
    <definedName name="_xlnm.Print_Area" localSheetId="15">'16'!$A$1:$AB$28</definedName>
    <definedName name="_xlnm.Print_Area" localSheetId="1">'2'!$A$1:$AB$28</definedName>
    <definedName name="_xlnm.Print_Area" localSheetId="2">'3'!$A$1:$E$17</definedName>
    <definedName name="_xlnm.Print_Area" localSheetId="3">'4'!$A$1:$AB$28</definedName>
    <definedName name="_xlnm.Print_Area" localSheetId="4">'5'!$A$1:$E$17</definedName>
    <definedName name="_xlnm.Print_Area" localSheetId="5">'6'!$A$1:$AB$28</definedName>
    <definedName name="_xlnm.Print_Area" localSheetId="6">'7'!$A$1:$E$18</definedName>
    <definedName name="_xlnm.Print_Area" localSheetId="7">'8'!$A$1:$AB$28</definedName>
    <definedName name="_xlnm.Print_Area" localSheetId="8">'9'!$A$1:$E$18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20" i="25" l="1"/>
  <c r="B19" i="25"/>
  <c r="B18" i="25"/>
  <c r="B13" i="25"/>
  <c r="B12" i="25"/>
  <c r="B11" i="25"/>
  <c r="B10" i="25"/>
  <c r="B9" i="25"/>
  <c r="B8" i="25"/>
  <c r="E9" i="56" l="1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8" i="56"/>
  <c r="E7" i="56" s="1"/>
  <c r="E7" i="55"/>
  <c r="J9" i="56" l="1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28" i="56"/>
  <c r="J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27" i="56"/>
  <c r="I28" i="56"/>
  <c r="I8" i="56"/>
  <c r="H9" i="56"/>
  <c r="H10" i="56"/>
  <c r="H11" i="56"/>
  <c r="H12" i="56"/>
  <c r="H13" i="56"/>
  <c r="H14" i="56"/>
  <c r="H15" i="56"/>
  <c r="H16" i="56"/>
  <c r="H17" i="56"/>
  <c r="H18" i="56"/>
  <c r="H19" i="56"/>
  <c r="H20" i="56"/>
  <c r="H21" i="56"/>
  <c r="H22" i="56"/>
  <c r="H23" i="56"/>
  <c r="H24" i="56"/>
  <c r="H25" i="56"/>
  <c r="H26" i="56"/>
  <c r="H27" i="56"/>
  <c r="H28" i="56"/>
  <c r="H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8" i="56"/>
  <c r="F9" i="56"/>
  <c r="F10" i="56"/>
  <c r="F11" i="56"/>
  <c r="F12" i="56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8" i="56"/>
  <c r="K9" i="56" l="1"/>
  <c r="K10" i="56"/>
  <c r="K11" i="56"/>
  <c r="K12" i="56"/>
  <c r="K13" i="56"/>
  <c r="K14" i="56"/>
  <c r="K15" i="56"/>
  <c r="K16" i="56"/>
  <c r="K17" i="56"/>
  <c r="K18" i="56"/>
  <c r="K19" i="56"/>
  <c r="K20" i="56"/>
  <c r="K21" i="56"/>
  <c r="K22" i="56"/>
  <c r="K23" i="56"/>
  <c r="K24" i="56"/>
  <c r="K25" i="56"/>
  <c r="K26" i="56"/>
  <c r="K27" i="56"/>
  <c r="K28" i="56"/>
  <c r="K8" i="56"/>
  <c r="AA9" i="58"/>
  <c r="AA10" i="58"/>
  <c r="AA11" i="58"/>
  <c r="AA12" i="58"/>
  <c r="AA13" i="58"/>
  <c r="AA14" i="58"/>
  <c r="AA15" i="58"/>
  <c r="AA16" i="58"/>
  <c r="AA17" i="58"/>
  <c r="AA18" i="58"/>
  <c r="AA19" i="58"/>
  <c r="AA20" i="58"/>
  <c r="AA21" i="58"/>
  <c r="AA22" i="58"/>
  <c r="AA23" i="58"/>
  <c r="AA24" i="58"/>
  <c r="AA25" i="58"/>
  <c r="AA26" i="58"/>
  <c r="AA27" i="58"/>
  <c r="AA28" i="58"/>
  <c r="AA8" i="58"/>
  <c r="X9" i="58"/>
  <c r="X10" i="58"/>
  <c r="X11" i="58"/>
  <c r="X12" i="58"/>
  <c r="X13" i="58"/>
  <c r="X14" i="58"/>
  <c r="X15" i="58"/>
  <c r="X16" i="58"/>
  <c r="X17" i="58"/>
  <c r="X18" i="58"/>
  <c r="X19" i="58"/>
  <c r="X20" i="58"/>
  <c r="X21" i="58"/>
  <c r="X22" i="58"/>
  <c r="X23" i="58"/>
  <c r="X24" i="58"/>
  <c r="X25" i="58"/>
  <c r="X26" i="58"/>
  <c r="X27" i="58"/>
  <c r="X28" i="58"/>
  <c r="X8" i="58"/>
  <c r="U9" i="58"/>
  <c r="U10" i="58"/>
  <c r="U11" i="58"/>
  <c r="U12" i="58"/>
  <c r="U13" i="58"/>
  <c r="U14" i="58"/>
  <c r="U15" i="58"/>
  <c r="U16" i="58"/>
  <c r="U17" i="58"/>
  <c r="U18" i="58"/>
  <c r="U19" i="58"/>
  <c r="U20" i="58"/>
  <c r="U21" i="58"/>
  <c r="U22" i="58"/>
  <c r="U23" i="58"/>
  <c r="U24" i="58"/>
  <c r="U25" i="58"/>
  <c r="U26" i="58"/>
  <c r="U27" i="58"/>
  <c r="U28" i="58"/>
  <c r="U8" i="58"/>
  <c r="R9" i="58"/>
  <c r="R10" i="58"/>
  <c r="R11" i="58"/>
  <c r="R12" i="58"/>
  <c r="R13" i="58"/>
  <c r="R14" i="58"/>
  <c r="R15" i="58"/>
  <c r="R16" i="58"/>
  <c r="R17" i="58"/>
  <c r="R18" i="58"/>
  <c r="R19" i="58"/>
  <c r="R20" i="58"/>
  <c r="R21" i="58"/>
  <c r="R22" i="58"/>
  <c r="R23" i="58"/>
  <c r="R24" i="58"/>
  <c r="R25" i="58"/>
  <c r="R26" i="58"/>
  <c r="R27" i="58"/>
  <c r="R28" i="58"/>
  <c r="R8" i="58"/>
  <c r="O9" i="58"/>
  <c r="O10" i="58"/>
  <c r="O11" i="58"/>
  <c r="O12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8" i="58"/>
  <c r="I9" i="58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8" i="58"/>
  <c r="AB28" i="59" l="1"/>
  <c r="Y28" i="59"/>
  <c r="V28" i="59"/>
  <c r="S28" i="59"/>
  <c r="P28" i="59"/>
  <c r="M28" i="59"/>
  <c r="J28" i="59"/>
  <c r="G28" i="59"/>
  <c r="D28" i="59"/>
  <c r="AB27" i="59"/>
  <c r="Y27" i="59"/>
  <c r="V27" i="59"/>
  <c r="S27" i="59"/>
  <c r="P27" i="59"/>
  <c r="M27" i="59"/>
  <c r="J27" i="59"/>
  <c r="G27" i="59"/>
  <c r="D27" i="59"/>
  <c r="AB26" i="59"/>
  <c r="Y26" i="59"/>
  <c r="V26" i="59"/>
  <c r="S26" i="59"/>
  <c r="P26" i="59"/>
  <c r="M26" i="59"/>
  <c r="J26" i="59"/>
  <c r="G26" i="59"/>
  <c r="D26" i="59"/>
  <c r="AB25" i="59"/>
  <c r="Y25" i="59"/>
  <c r="V25" i="59"/>
  <c r="S25" i="59"/>
  <c r="P25" i="59"/>
  <c r="M25" i="59"/>
  <c r="J25" i="59"/>
  <c r="G25" i="59"/>
  <c r="D25" i="59"/>
  <c r="AB24" i="59"/>
  <c r="Y24" i="59"/>
  <c r="V24" i="59"/>
  <c r="S24" i="59"/>
  <c r="P24" i="59"/>
  <c r="M24" i="59"/>
  <c r="J24" i="59"/>
  <c r="G24" i="59"/>
  <c r="D24" i="59"/>
  <c r="AB23" i="59"/>
  <c r="Y23" i="59"/>
  <c r="V23" i="59"/>
  <c r="S23" i="59"/>
  <c r="P23" i="59"/>
  <c r="M23" i="59"/>
  <c r="J23" i="59"/>
  <c r="G23" i="59"/>
  <c r="D23" i="59"/>
  <c r="AB22" i="59"/>
  <c r="Y22" i="59"/>
  <c r="V22" i="59"/>
  <c r="S22" i="59"/>
  <c r="P22" i="59"/>
  <c r="M22" i="59"/>
  <c r="J22" i="59"/>
  <c r="G22" i="59"/>
  <c r="D22" i="59"/>
  <c r="AB21" i="59"/>
  <c r="Y21" i="59"/>
  <c r="V21" i="59"/>
  <c r="S21" i="59"/>
  <c r="P21" i="59"/>
  <c r="M21" i="59"/>
  <c r="J21" i="59"/>
  <c r="G21" i="59"/>
  <c r="D21" i="59"/>
  <c r="AB20" i="59"/>
  <c r="Y20" i="59"/>
  <c r="V20" i="59"/>
  <c r="S20" i="59"/>
  <c r="P20" i="59"/>
  <c r="M20" i="59"/>
  <c r="J20" i="59"/>
  <c r="G20" i="59"/>
  <c r="D20" i="59"/>
  <c r="AB19" i="59"/>
  <c r="Y19" i="59"/>
  <c r="V19" i="59"/>
  <c r="S19" i="59"/>
  <c r="P19" i="59"/>
  <c r="M19" i="59"/>
  <c r="J19" i="59"/>
  <c r="G19" i="59"/>
  <c r="D19" i="59"/>
  <c r="AB18" i="59"/>
  <c r="Y18" i="59"/>
  <c r="V18" i="59"/>
  <c r="S18" i="59"/>
  <c r="P18" i="59"/>
  <c r="M18" i="59"/>
  <c r="J18" i="59"/>
  <c r="G18" i="59"/>
  <c r="D18" i="59"/>
  <c r="AB17" i="59"/>
  <c r="Y17" i="59"/>
  <c r="V17" i="59"/>
  <c r="S17" i="59"/>
  <c r="P17" i="59"/>
  <c r="M17" i="59"/>
  <c r="J17" i="59"/>
  <c r="G17" i="59"/>
  <c r="D17" i="59"/>
  <c r="AB16" i="59"/>
  <c r="Y16" i="59"/>
  <c r="V16" i="59"/>
  <c r="S16" i="59"/>
  <c r="P16" i="59"/>
  <c r="M16" i="59"/>
  <c r="J16" i="59"/>
  <c r="G16" i="59"/>
  <c r="D16" i="59"/>
  <c r="AB15" i="59"/>
  <c r="Y15" i="59"/>
  <c r="V15" i="59"/>
  <c r="S15" i="59"/>
  <c r="P15" i="59"/>
  <c r="M15" i="59"/>
  <c r="J15" i="59"/>
  <c r="G15" i="59"/>
  <c r="D15" i="59"/>
  <c r="AB14" i="59"/>
  <c r="Y14" i="59"/>
  <c r="V14" i="59"/>
  <c r="S14" i="59"/>
  <c r="P14" i="59"/>
  <c r="M14" i="59"/>
  <c r="J14" i="59"/>
  <c r="G14" i="59"/>
  <c r="D14" i="59"/>
  <c r="AB13" i="59"/>
  <c r="Y13" i="59"/>
  <c r="V13" i="59"/>
  <c r="S13" i="59"/>
  <c r="P13" i="59"/>
  <c r="M13" i="59"/>
  <c r="J13" i="59"/>
  <c r="G13" i="59"/>
  <c r="D13" i="59"/>
  <c r="AB12" i="59"/>
  <c r="Y12" i="59"/>
  <c r="V12" i="59"/>
  <c r="S12" i="59"/>
  <c r="P12" i="59"/>
  <c r="M12" i="59"/>
  <c r="J12" i="59"/>
  <c r="G12" i="59"/>
  <c r="D12" i="59"/>
  <c r="AB11" i="59"/>
  <c r="Y11" i="59"/>
  <c r="V11" i="59"/>
  <c r="S11" i="59"/>
  <c r="P11" i="59"/>
  <c r="M11" i="59"/>
  <c r="J11" i="59"/>
  <c r="G11" i="59"/>
  <c r="D11" i="59"/>
  <c r="AB10" i="59"/>
  <c r="Y10" i="59"/>
  <c r="V10" i="59"/>
  <c r="S10" i="59"/>
  <c r="P10" i="59"/>
  <c r="M10" i="59"/>
  <c r="J10" i="59"/>
  <c r="G10" i="59"/>
  <c r="D10" i="59"/>
  <c r="AB9" i="59"/>
  <c r="Y9" i="59"/>
  <c r="V9" i="59"/>
  <c r="S9" i="59"/>
  <c r="P9" i="59"/>
  <c r="M9" i="59"/>
  <c r="J9" i="59"/>
  <c r="G9" i="59"/>
  <c r="D9" i="59"/>
  <c r="AB8" i="59"/>
  <c r="Y8" i="59"/>
  <c r="V8" i="59"/>
  <c r="S8" i="59"/>
  <c r="P8" i="59"/>
  <c r="M8" i="59"/>
  <c r="J8" i="59"/>
  <c r="G8" i="59"/>
  <c r="D8" i="59"/>
  <c r="AA7" i="59"/>
  <c r="G20" i="57" s="1"/>
  <c r="Z7" i="59"/>
  <c r="AB7" i="59" s="1"/>
  <c r="X7" i="59"/>
  <c r="G19" i="57" s="1"/>
  <c r="W7" i="59"/>
  <c r="Y7" i="59" s="1"/>
  <c r="U7" i="59"/>
  <c r="T7" i="59"/>
  <c r="F18" i="57" s="1"/>
  <c r="R7" i="59"/>
  <c r="Q7" i="59"/>
  <c r="S7" i="59" s="1"/>
  <c r="O7" i="59"/>
  <c r="N7" i="59"/>
  <c r="P7" i="59" s="1"/>
  <c r="L7" i="59"/>
  <c r="G11" i="57" s="1"/>
  <c r="K7" i="59"/>
  <c r="F11" i="57" s="1"/>
  <c r="I7" i="59"/>
  <c r="H7" i="59"/>
  <c r="F10" i="57" s="1"/>
  <c r="F7" i="59"/>
  <c r="E7" i="59"/>
  <c r="G7" i="59" s="1"/>
  <c r="C7" i="59"/>
  <c r="B7" i="59"/>
  <c r="AB28" i="58"/>
  <c r="Y28" i="58"/>
  <c r="V28" i="58"/>
  <c r="S28" i="58"/>
  <c r="P28" i="58"/>
  <c r="M28" i="58"/>
  <c r="J28" i="58"/>
  <c r="G28" i="58"/>
  <c r="D28" i="58"/>
  <c r="AB27" i="58"/>
  <c r="Y27" i="58"/>
  <c r="V27" i="58"/>
  <c r="S27" i="58"/>
  <c r="P27" i="58"/>
  <c r="M27" i="58"/>
  <c r="J27" i="58"/>
  <c r="G27" i="58"/>
  <c r="D27" i="58"/>
  <c r="AB26" i="58"/>
  <c r="Y26" i="58"/>
  <c r="V26" i="58"/>
  <c r="S26" i="58"/>
  <c r="P26" i="58"/>
  <c r="M26" i="58"/>
  <c r="J26" i="58"/>
  <c r="G26" i="58"/>
  <c r="D26" i="58"/>
  <c r="AB25" i="58"/>
  <c r="Y25" i="58"/>
  <c r="V25" i="58"/>
  <c r="S25" i="58"/>
  <c r="P25" i="58"/>
  <c r="M25" i="58"/>
  <c r="J25" i="58"/>
  <c r="G25" i="58"/>
  <c r="D25" i="58"/>
  <c r="AB24" i="58"/>
  <c r="Y24" i="58"/>
  <c r="V24" i="58"/>
  <c r="S24" i="58"/>
  <c r="P24" i="58"/>
  <c r="M24" i="58"/>
  <c r="J24" i="58"/>
  <c r="G24" i="58"/>
  <c r="D24" i="58"/>
  <c r="AB23" i="58"/>
  <c r="Y23" i="58"/>
  <c r="V23" i="58"/>
  <c r="S23" i="58"/>
  <c r="P23" i="58"/>
  <c r="M23" i="58"/>
  <c r="J23" i="58"/>
  <c r="G23" i="58"/>
  <c r="D23" i="58"/>
  <c r="AB22" i="58"/>
  <c r="Y22" i="58"/>
  <c r="V22" i="58"/>
  <c r="S22" i="58"/>
  <c r="P22" i="58"/>
  <c r="M22" i="58"/>
  <c r="J22" i="58"/>
  <c r="G22" i="58"/>
  <c r="D22" i="58"/>
  <c r="AB21" i="58"/>
  <c r="Y21" i="58"/>
  <c r="V21" i="58"/>
  <c r="S21" i="58"/>
  <c r="P21" i="58"/>
  <c r="M21" i="58"/>
  <c r="J21" i="58"/>
  <c r="G21" i="58"/>
  <c r="D21" i="58"/>
  <c r="AB20" i="58"/>
  <c r="Y20" i="58"/>
  <c r="V20" i="58"/>
  <c r="S20" i="58"/>
  <c r="P20" i="58"/>
  <c r="M20" i="58"/>
  <c r="J20" i="58"/>
  <c r="G20" i="58"/>
  <c r="D20" i="58"/>
  <c r="AB19" i="58"/>
  <c r="Y19" i="58"/>
  <c r="V19" i="58"/>
  <c r="S19" i="58"/>
  <c r="P19" i="58"/>
  <c r="M19" i="58"/>
  <c r="J19" i="58"/>
  <c r="G19" i="58"/>
  <c r="D19" i="58"/>
  <c r="AB18" i="58"/>
  <c r="Y18" i="58"/>
  <c r="V18" i="58"/>
  <c r="S18" i="58"/>
  <c r="P18" i="58"/>
  <c r="M18" i="58"/>
  <c r="J18" i="58"/>
  <c r="G18" i="58"/>
  <c r="D18" i="58"/>
  <c r="AB17" i="58"/>
  <c r="Y17" i="58"/>
  <c r="V17" i="58"/>
  <c r="S17" i="58"/>
  <c r="P17" i="58"/>
  <c r="M17" i="58"/>
  <c r="J17" i="58"/>
  <c r="G17" i="58"/>
  <c r="D17" i="58"/>
  <c r="AB16" i="58"/>
  <c r="Y16" i="58"/>
  <c r="V16" i="58"/>
  <c r="S16" i="58"/>
  <c r="P16" i="58"/>
  <c r="M16" i="58"/>
  <c r="J16" i="58"/>
  <c r="G16" i="58"/>
  <c r="D16" i="58"/>
  <c r="AB15" i="58"/>
  <c r="Y15" i="58"/>
  <c r="V15" i="58"/>
  <c r="S15" i="58"/>
  <c r="P15" i="58"/>
  <c r="M15" i="58"/>
  <c r="J15" i="58"/>
  <c r="G15" i="58"/>
  <c r="D15" i="58"/>
  <c r="AB14" i="58"/>
  <c r="Y14" i="58"/>
  <c r="V14" i="58"/>
  <c r="S14" i="58"/>
  <c r="P14" i="58"/>
  <c r="M14" i="58"/>
  <c r="J14" i="58"/>
  <c r="G14" i="58"/>
  <c r="D14" i="58"/>
  <c r="AB13" i="58"/>
  <c r="Y13" i="58"/>
  <c r="V13" i="58"/>
  <c r="S13" i="58"/>
  <c r="P13" i="58"/>
  <c r="M13" i="58"/>
  <c r="J13" i="58"/>
  <c r="G13" i="58"/>
  <c r="D13" i="58"/>
  <c r="AB12" i="58"/>
  <c r="Y12" i="58"/>
  <c r="V12" i="58"/>
  <c r="S12" i="58"/>
  <c r="P12" i="58"/>
  <c r="M12" i="58"/>
  <c r="J12" i="58"/>
  <c r="G12" i="58"/>
  <c r="D12" i="58"/>
  <c r="AB11" i="58"/>
  <c r="Y11" i="58"/>
  <c r="V11" i="58"/>
  <c r="S11" i="58"/>
  <c r="P11" i="58"/>
  <c r="M11" i="58"/>
  <c r="J11" i="58"/>
  <c r="G11" i="58"/>
  <c r="D11" i="58"/>
  <c r="AB10" i="58"/>
  <c r="Y10" i="58"/>
  <c r="V10" i="58"/>
  <c r="S10" i="58"/>
  <c r="P10" i="58"/>
  <c r="M10" i="58"/>
  <c r="J10" i="58"/>
  <c r="G10" i="58"/>
  <c r="D10" i="58"/>
  <c r="AB9" i="58"/>
  <c r="Y9" i="58"/>
  <c r="V9" i="58"/>
  <c r="S9" i="58"/>
  <c r="P9" i="58"/>
  <c r="M9" i="58"/>
  <c r="J9" i="58"/>
  <c r="G9" i="58"/>
  <c r="D9" i="58"/>
  <c r="AB8" i="58"/>
  <c r="Y8" i="58"/>
  <c r="V8" i="58"/>
  <c r="S8" i="58"/>
  <c r="P8" i="58"/>
  <c r="M8" i="58"/>
  <c r="J8" i="58"/>
  <c r="G8" i="58"/>
  <c r="D8" i="58"/>
  <c r="AA7" i="58"/>
  <c r="C20" i="57" s="1"/>
  <c r="Z7" i="58"/>
  <c r="X7" i="58"/>
  <c r="C19" i="57" s="1"/>
  <c r="W7" i="58"/>
  <c r="B19" i="57" s="1"/>
  <c r="U7" i="58"/>
  <c r="C18" i="57" s="1"/>
  <c r="T7" i="58"/>
  <c r="R7" i="58"/>
  <c r="C13" i="57" s="1"/>
  <c r="Q7" i="58"/>
  <c r="O7" i="58"/>
  <c r="C12" i="57" s="1"/>
  <c r="N7" i="58"/>
  <c r="L7" i="58"/>
  <c r="C11" i="57" s="1"/>
  <c r="K7" i="58"/>
  <c r="I7" i="58"/>
  <c r="C10" i="57" s="1"/>
  <c r="H7" i="58"/>
  <c r="F7" i="58"/>
  <c r="C9" i="57" s="1"/>
  <c r="E7" i="58"/>
  <c r="C7" i="58"/>
  <c r="C8" i="57" s="1"/>
  <c r="B7" i="58"/>
  <c r="F20" i="57"/>
  <c r="B20" i="57"/>
  <c r="G18" i="57"/>
  <c r="B18" i="57"/>
  <c r="G13" i="57"/>
  <c r="B13" i="57"/>
  <c r="G12" i="57"/>
  <c r="B12" i="57"/>
  <c r="B11" i="57"/>
  <c r="G10" i="57"/>
  <c r="B10" i="57"/>
  <c r="G9" i="57"/>
  <c r="B9" i="57"/>
  <c r="G8" i="57"/>
  <c r="B8" i="57"/>
  <c r="H10" i="57" l="1"/>
  <c r="J7" i="59"/>
  <c r="V7" i="59"/>
  <c r="H18" i="57"/>
  <c r="F13" i="57"/>
  <c r="I13" i="57" s="1"/>
  <c r="F9" i="57"/>
  <c r="I9" i="57" s="1"/>
  <c r="E12" i="57"/>
  <c r="M7" i="59"/>
  <c r="D7" i="59"/>
  <c r="D18" i="57"/>
  <c r="V7" i="58"/>
  <c r="AB7" i="58"/>
  <c r="D20" i="57"/>
  <c r="Y7" i="58"/>
  <c r="S7" i="58"/>
  <c r="D12" i="57"/>
  <c r="P7" i="58"/>
  <c r="M7" i="58"/>
  <c r="D10" i="57"/>
  <c r="J7" i="58"/>
  <c r="G7" i="58"/>
  <c r="D8" i="57"/>
  <c r="D7" i="58"/>
  <c r="I20" i="57"/>
  <c r="F19" i="57"/>
  <c r="I19" i="57" s="1"/>
  <c r="I11" i="57"/>
  <c r="E20" i="57"/>
  <c r="E8" i="57"/>
  <c r="H20" i="57"/>
  <c r="I18" i="57"/>
  <c r="H13" i="57"/>
  <c r="F12" i="57"/>
  <c r="H12" i="57" s="1"/>
  <c r="H11" i="57"/>
  <c r="I10" i="57"/>
  <c r="F8" i="57"/>
  <c r="H8" i="57" s="1"/>
  <c r="E18" i="57"/>
  <c r="E10" i="57"/>
  <c r="E9" i="57"/>
  <c r="D9" i="57"/>
  <c r="E11" i="57"/>
  <c r="D11" i="57"/>
  <c r="E13" i="57"/>
  <c r="D13" i="57"/>
  <c r="E19" i="57"/>
  <c r="D19" i="57"/>
  <c r="H9" i="57" l="1"/>
  <c r="H19" i="57"/>
  <c r="I12" i="57"/>
  <c r="I8" i="57"/>
  <c r="K7" i="56"/>
  <c r="D20" i="25" s="1"/>
  <c r="J7" i="56"/>
  <c r="D19" i="25" s="1"/>
  <c r="I7" i="56"/>
  <c r="D18" i="25" s="1"/>
  <c r="H7" i="56"/>
  <c r="D13" i="25" s="1"/>
  <c r="G7" i="56"/>
  <c r="D12" i="25" s="1"/>
  <c r="F7" i="56"/>
  <c r="D11" i="25" s="1"/>
  <c r="D7" i="56"/>
  <c r="D10" i="25" s="1"/>
  <c r="C7" i="56"/>
  <c r="D9" i="25" s="1"/>
  <c r="B7" i="56"/>
  <c r="D8" i="25" s="1"/>
  <c r="K7" i="55"/>
  <c r="C20" i="25" s="1"/>
  <c r="J7" i="55"/>
  <c r="C19" i="25" s="1"/>
  <c r="I7" i="55"/>
  <c r="C18" i="25" s="1"/>
  <c r="H7" i="55"/>
  <c r="C13" i="25" s="1"/>
  <c r="G7" i="55"/>
  <c r="C12" i="25" s="1"/>
  <c r="F7" i="55"/>
  <c r="C11" i="25" s="1"/>
  <c r="D7" i="55"/>
  <c r="C10" i="25" s="1"/>
  <c r="C7" i="55"/>
  <c r="C9" i="25" s="1"/>
  <c r="B7" i="55"/>
  <c r="C8" i="25" s="1"/>
  <c r="AB28" i="54"/>
  <c r="Y28" i="54"/>
  <c r="V28" i="54"/>
  <c r="S28" i="54"/>
  <c r="P28" i="54"/>
  <c r="M28" i="54"/>
  <c r="J28" i="54"/>
  <c r="G28" i="54"/>
  <c r="D28" i="54"/>
  <c r="AB27" i="54"/>
  <c r="Y27" i="54"/>
  <c r="V27" i="54"/>
  <c r="S27" i="54"/>
  <c r="P27" i="54"/>
  <c r="M27" i="54"/>
  <c r="J27" i="54"/>
  <c r="G27" i="54"/>
  <c r="D27" i="54"/>
  <c r="AB26" i="54"/>
  <c r="Y26" i="54"/>
  <c r="V26" i="54"/>
  <c r="S26" i="54"/>
  <c r="P26" i="54"/>
  <c r="M26" i="54"/>
  <c r="J26" i="54"/>
  <c r="G26" i="54"/>
  <c r="D26" i="54"/>
  <c r="AB25" i="54"/>
  <c r="Y25" i="54"/>
  <c r="V25" i="54"/>
  <c r="S25" i="54"/>
  <c r="P25" i="54"/>
  <c r="M25" i="54"/>
  <c r="J25" i="54"/>
  <c r="G25" i="54"/>
  <c r="D25" i="54"/>
  <c r="AB24" i="54"/>
  <c r="Y24" i="54"/>
  <c r="V24" i="54"/>
  <c r="S24" i="54"/>
  <c r="P24" i="54"/>
  <c r="M24" i="54"/>
  <c r="J24" i="54"/>
  <c r="G24" i="54"/>
  <c r="D24" i="54"/>
  <c r="AB23" i="54"/>
  <c r="Y23" i="54"/>
  <c r="V23" i="54"/>
  <c r="S23" i="54"/>
  <c r="P23" i="54"/>
  <c r="M23" i="54"/>
  <c r="J23" i="54"/>
  <c r="G23" i="54"/>
  <c r="D23" i="54"/>
  <c r="AB22" i="54"/>
  <c r="Y22" i="54"/>
  <c r="V22" i="54"/>
  <c r="S22" i="54"/>
  <c r="P22" i="54"/>
  <c r="M22" i="54"/>
  <c r="J22" i="54"/>
  <c r="G22" i="54"/>
  <c r="D22" i="54"/>
  <c r="AB21" i="54"/>
  <c r="Y21" i="54"/>
  <c r="V21" i="54"/>
  <c r="S21" i="54"/>
  <c r="P21" i="54"/>
  <c r="M21" i="54"/>
  <c r="J21" i="54"/>
  <c r="G21" i="54"/>
  <c r="D21" i="54"/>
  <c r="AB20" i="54"/>
  <c r="Y20" i="54"/>
  <c r="V20" i="54"/>
  <c r="S20" i="54"/>
  <c r="P20" i="54"/>
  <c r="M20" i="54"/>
  <c r="J20" i="54"/>
  <c r="G20" i="54"/>
  <c r="D20" i="54"/>
  <c r="AB19" i="54"/>
  <c r="Y19" i="54"/>
  <c r="V19" i="54"/>
  <c r="S19" i="54"/>
  <c r="P19" i="54"/>
  <c r="M19" i="54"/>
  <c r="J19" i="54"/>
  <c r="G19" i="54"/>
  <c r="D19" i="54"/>
  <c r="AB18" i="54"/>
  <c r="Y18" i="54"/>
  <c r="V18" i="54"/>
  <c r="S18" i="54"/>
  <c r="P18" i="54"/>
  <c r="M18" i="54"/>
  <c r="J18" i="54"/>
  <c r="G18" i="54"/>
  <c r="D18" i="54"/>
  <c r="AB17" i="54"/>
  <c r="Y17" i="54"/>
  <c r="V17" i="54"/>
  <c r="S17" i="54"/>
  <c r="P17" i="54"/>
  <c r="M17" i="54"/>
  <c r="J17" i="54"/>
  <c r="G17" i="54"/>
  <c r="D17" i="54"/>
  <c r="AB16" i="54"/>
  <c r="Y16" i="54"/>
  <c r="V16" i="54"/>
  <c r="S16" i="54"/>
  <c r="P16" i="54"/>
  <c r="M16" i="54"/>
  <c r="J16" i="54"/>
  <c r="G16" i="54"/>
  <c r="D16" i="54"/>
  <c r="AB15" i="54"/>
  <c r="Y15" i="54"/>
  <c r="V15" i="54"/>
  <c r="S15" i="54"/>
  <c r="P15" i="54"/>
  <c r="M15" i="54"/>
  <c r="J15" i="54"/>
  <c r="G15" i="54"/>
  <c r="D15" i="54"/>
  <c r="AB14" i="54"/>
  <c r="Y14" i="54"/>
  <c r="V14" i="54"/>
  <c r="S14" i="54"/>
  <c r="P14" i="54"/>
  <c r="M14" i="54"/>
  <c r="J14" i="54"/>
  <c r="G14" i="54"/>
  <c r="D14" i="54"/>
  <c r="AB13" i="54"/>
  <c r="Y13" i="54"/>
  <c r="V13" i="54"/>
  <c r="S13" i="54"/>
  <c r="P13" i="54"/>
  <c r="M13" i="54"/>
  <c r="J13" i="54"/>
  <c r="G13" i="54"/>
  <c r="D13" i="54"/>
  <c r="AB12" i="54"/>
  <c r="Y12" i="54"/>
  <c r="V12" i="54"/>
  <c r="S12" i="54"/>
  <c r="P12" i="54"/>
  <c r="M12" i="54"/>
  <c r="J12" i="54"/>
  <c r="G12" i="54"/>
  <c r="D12" i="54"/>
  <c r="AB11" i="54"/>
  <c r="Y11" i="54"/>
  <c r="V11" i="54"/>
  <c r="S11" i="54"/>
  <c r="P11" i="54"/>
  <c r="M11" i="54"/>
  <c r="J11" i="54"/>
  <c r="G11" i="54"/>
  <c r="D11" i="54"/>
  <c r="AB10" i="54"/>
  <c r="Y10" i="54"/>
  <c r="V10" i="54"/>
  <c r="S10" i="54"/>
  <c r="P10" i="54"/>
  <c r="M10" i="54"/>
  <c r="J10" i="54"/>
  <c r="G10" i="54"/>
  <c r="D10" i="54"/>
  <c r="AB9" i="54"/>
  <c r="Y9" i="54"/>
  <c r="V9" i="54"/>
  <c r="S9" i="54"/>
  <c r="P9" i="54"/>
  <c r="M9" i="54"/>
  <c r="J9" i="54"/>
  <c r="G9" i="54"/>
  <c r="D9" i="54"/>
  <c r="AB8" i="54"/>
  <c r="Y8" i="54"/>
  <c r="V8" i="54"/>
  <c r="S8" i="54"/>
  <c r="P8" i="54"/>
  <c r="M8" i="54"/>
  <c r="J8" i="54"/>
  <c r="G8" i="54"/>
  <c r="D8" i="54"/>
  <c r="AA7" i="54"/>
  <c r="Z7" i="54"/>
  <c r="B18" i="53" s="1"/>
  <c r="X7" i="54"/>
  <c r="C17" i="53" s="1"/>
  <c r="W7" i="54"/>
  <c r="B17" i="53" s="1"/>
  <c r="U7" i="54"/>
  <c r="C16" i="53" s="1"/>
  <c r="T7" i="54"/>
  <c r="B16" i="53" s="1"/>
  <c r="R7" i="54"/>
  <c r="C11" i="53" s="1"/>
  <c r="Q7" i="54"/>
  <c r="B11" i="53" s="1"/>
  <c r="O7" i="54"/>
  <c r="C10" i="53" s="1"/>
  <c r="N7" i="54"/>
  <c r="B10" i="53" s="1"/>
  <c r="L7" i="54"/>
  <c r="C9" i="53" s="1"/>
  <c r="K7" i="54"/>
  <c r="B9" i="53" s="1"/>
  <c r="I7" i="54"/>
  <c r="C8" i="53" s="1"/>
  <c r="H7" i="54"/>
  <c r="B8" i="53" s="1"/>
  <c r="F7" i="54"/>
  <c r="C7" i="53" s="1"/>
  <c r="E7" i="54"/>
  <c r="B7" i="53" s="1"/>
  <c r="C7" i="54"/>
  <c r="C6" i="53" s="1"/>
  <c r="B7" i="54"/>
  <c r="B6" i="53" s="1"/>
  <c r="C18" i="53"/>
  <c r="E11" i="53" l="1"/>
  <c r="AB7" i="54"/>
  <c r="V7" i="54"/>
  <c r="D10" i="53"/>
  <c r="P7" i="54"/>
  <c r="D9" i="53"/>
  <c r="J7" i="54"/>
  <c r="D6" i="53"/>
  <c r="D7" i="54"/>
  <c r="D16" i="53"/>
  <c r="E8" i="53"/>
  <c r="E7" i="53"/>
  <c r="D7" i="53"/>
  <c r="E6" i="53"/>
  <c r="D8" i="53"/>
  <c r="E10" i="53"/>
  <c r="D18" i="53"/>
  <c r="D11" i="53"/>
  <c r="E9" i="53"/>
  <c r="D17" i="53"/>
  <c r="E16" i="53"/>
  <c r="E17" i="53"/>
  <c r="E18" i="53"/>
  <c r="G7" i="54"/>
  <c r="M7" i="54"/>
  <c r="S7" i="54"/>
  <c r="Y7" i="54"/>
  <c r="AB28" i="52" l="1"/>
  <c r="Y28" i="52"/>
  <c r="V28" i="52"/>
  <c r="S28" i="52"/>
  <c r="P28" i="52"/>
  <c r="M28" i="52"/>
  <c r="J28" i="52"/>
  <c r="G28" i="52"/>
  <c r="D28" i="52"/>
  <c r="AB27" i="52"/>
  <c r="Y27" i="52"/>
  <c r="V27" i="52"/>
  <c r="S27" i="52"/>
  <c r="P27" i="52"/>
  <c r="M27" i="52"/>
  <c r="J27" i="52"/>
  <c r="G27" i="52"/>
  <c r="D27" i="52"/>
  <c r="AB26" i="52"/>
  <c r="Y26" i="52"/>
  <c r="V26" i="52"/>
  <c r="S26" i="52"/>
  <c r="P26" i="52"/>
  <c r="M26" i="52"/>
  <c r="J26" i="52"/>
  <c r="G26" i="52"/>
  <c r="D26" i="52"/>
  <c r="AB25" i="52"/>
  <c r="Y25" i="52"/>
  <c r="V25" i="52"/>
  <c r="S25" i="52"/>
  <c r="P25" i="52"/>
  <c r="M25" i="52"/>
  <c r="J25" i="52"/>
  <c r="G25" i="52"/>
  <c r="D25" i="52"/>
  <c r="AB24" i="52"/>
  <c r="Y24" i="52"/>
  <c r="V24" i="52"/>
  <c r="S24" i="52"/>
  <c r="P24" i="52"/>
  <c r="M24" i="52"/>
  <c r="J24" i="52"/>
  <c r="G24" i="52"/>
  <c r="D24" i="52"/>
  <c r="AB23" i="52"/>
  <c r="Y23" i="52"/>
  <c r="V23" i="52"/>
  <c r="S23" i="52"/>
  <c r="P23" i="52"/>
  <c r="M23" i="52"/>
  <c r="J23" i="52"/>
  <c r="G23" i="52"/>
  <c r="D23" i="52"/>
  <c r="AB22" i="52"/>
  <c r="Y22" i="52"/>
  <c r="V22" i="52"/>
  <c r="S22" i="52"/>
  <c r="P22" i="52"/>
  <c r="M22" i="52"/>
  <c r="J22" i="52"/>
  <c r="G22" i="52"/>
  <c r="D22" i="52"/>
  <c r="AB21" i="52"/>
  <c r="Y21" i="52"/>
  <c r="V21" i="52"/>
  <c r="S21" i="52"/>
  <c r="P21" i="52"/>
  <c r="M21" i="52"/>
  <c r="J21" i="52"/>
  <c r="G21" i="52"/>
  <c r="D21" i="52"/>
  <c r="AB20" i="52"/>
  <c r="Y20" i="52"/>
  <c r="V20" i="52"/>
  <c r="S20" i="52"/>
  <c r="P20" i="52"/>
  <c r="M20" i="52"/>
  <c r="J20" i="52"/>
  <c r="G20" i="52"/>
  <c r="D20" i="52"/>
  <c r="AB19" i="52"/>
  <c r="Y19" i="52"/>
  <c r="V19" i="52"/>
  <c r="S19" i="52"/>
  <c r="P19" i="52"/>
  <c r="M19" i="52"/>
  <c r="J19" i="52"/>
  <c r="G19" i="52"/>
  <c r="D19" i="52"/>
  <c r="AB18" i="52"/>
  <c r="Y18" i="52"/>
  <c r="V18" i="52"/>
  <c r="S18" i="52"/>
  <c r="P18" i="52"/>
  <c r="M18" i="52"/>
  <c r="J18" i="52"/>
  <c r="G18" i="52"/>
  <c r="D18" i="52"/>
  <c r="AB17" i="52"/>
  <c r="Y17" i="52"/>
  <c r="V17" i="52"/>
  <c r="S17" i="52"/>
  <c r="P17" i="52"/>
  <c r="M17" i="52"/>
  <c r="J17" i="52"/>
  <c r="G17" i="52"/>
  <c r="D17" i="52"/>
  <c r="AB16" i="52"/>
  <c r="Y16" i="52"/>
  <c r="V16" i="52"/>
  <c r="S16" i="52"/>
  <c r="P16" i="52"/>
  <c r="M16" i="52"/>
  <c r="J16" i="52"/>
  <c r="G16" i="52"/>
  <c r="D16" i="52"/>
  <c r="AB15" i="52"/>
  <c r="Y15" i="52"/>
  <c r="V15" i="52"/>
  <c r="S15" i="52"/>
  <c r="P15" i="52"/>
  <c r="M15" i="52"/>
  <c r="J15" i="52"/>
  <c r="G15" i="52"/>
  <c r="D15" i="52"/>
  <c r="AB14" i="52"/>
  <c r="Y14" i="52"/>
  <c r="V14" i="52"/>
  <c r="S14" i="52"/>
  <c r="P14" i="52"/>
  <c r="M14" i="52"/>
  <c r="J14" i="52"/>
  <c r="G14" i="52"/>
  <c r="D14" i="52"/>
  <c r="AB13" i="52"/>
  <c r="Y13" i="52"/>
  <c r="V13" i="52"/>
  <c r="S13" i="52"/>
  <c r="P13" i="52"/>
  <c r="M13" i="52"/>
  <c r="J13" i="52"/>
  <c r="G13" i="52"/>
  <c r="D13" i="52"/>
  <c r="AB12" i="52"/>
  <c r="Y12" i="52"/>
  <c r="V12" i="52"/>
  <c r="S12" i="52"/>
  <c r="P12" i="52"/>
  <c r="M12" i="52"/>
  <c r="J12" i="52"/>
  <c r="G12" i="52"/>
  <c r="D12" i="52"/>
  <c r="AB11" i="52"/>
  <c r="Y11" i="52"/>
  <c r="V11" i="52"/>
  <c r="S11" i="52"/>
  <c r="P11" i="52"/>
  <c r="M11" i="52"/>
  <c r="J11" i="52"/>
  <c r="G11" i="52"/>
  <c r="D11" i="52"/>
  <c r="AB10" i="52"/>
  <c r="Y10" i="52"/>
  <c r="V10" i="52"/>
  <c r="S10" i="52"/>
  <c r="P10" i="52"/>
  <c r="M10" i="52"/>
  <c r="J10" i="52"/>
  <c r="G10" i="52"/>
  <c r="D10" i="52"/>
  <c r="AB9" i="52"/>
  <c r="Y9" i="52"/>
  <c r="V9" i="52"/>
  <c r="S9" i="52"/>
  <c r="P9" i="52"/>
  <c r="M9" i="52"/>
  <c r="J9" i="52"/>
  <c r="G9" i="52"/>
  <c r="D9" i="52"/>
  <c r="AB8" i="52"/>
  <c r="Y8" i="52"/>
  <c r="V8" i="52"/>
  <c r="S8" i="52"/>
  <c r="P8" i="52"/>
  <c r="M8" i="52"/>
  <c r="J8" i="52"/>
  <c r="G8" i="52"/>
  <c r="D8" i="52"/>
  <c r="AA7" i="52"/>
  <c r="C18" i="51" s="1"/>
  <c r="Z7" i="52"/>
  <c r="B18" i="51" s="1"/>
  <c r="X7" i="52"/>
  <c r="W7" i="52"/>
  <c r="B17" i="51" s="1"/>
  <c r="U7" i="52"/>
  <c r="T7" i="52"/>
  <c r="V7" i="52" s="1"/>
  <c r="R7" i="52"/>
  <c r="Q7" i="52"/>
  <c r="B11" i="51" s="1"/>
  <c r="O7" i="52"/>
  <c r="N7" i="52"/>
  <c r="L7" i="52"/>
  <c r="K7" i="52"/>
  <c r="B9" i="51" s="1"/>
  <c r="I7" i="52"/>
  <c r="C8" i="51" s="1"/>
  <c r="H7" i="52"/>
  <c r="F7" i="52"/>
  <c r="E7" i="52"/>
  <c r="B7" i="51" s="1"/>
  <c r="C7" i="52"/>
  <c r="C6" i="51" s="1"/>
  <c r="B7" i="52"/>
  <c r="C17" i="51"/>
  <c r="C16" i="51"/>
  <c r="C11" i="51"/>
  <c r="C10" i="51"/>
  <c r="C9" i="51"/>
  <c r="C7" i="51"/>
  <c r="AB28" i="50"/>
  <c r="Y28" i="50"/>
  <c r="V28" i="50"/>
  <c r="S28" i="50"/>
  <c r="P28" i="50"/>
  <c r="M28" i="50"/>
  <c r="J28" i="50"/>
  <c r="G28" i="50"/>
  <c r="D28" i="50"/>
  <c r="AB27" i="50"/>
  <c r="Y27" i="50"/>
  <c r="V27" i="50"/>
  <c r="S27" i="50"/>
  <c r="P27" i="50"/>
  <c r="M27" i="50"/>
  <c r="J27" i="50"/>
  <c r="G27" i="50"/>
  <c r="D27" i="50"/>
  <c r="AB26" i="50"/>
  <c r="Y26" i="50"/>
  <c r="V26" i="50"/>
  <c r="S26" i="50"/>
  <c r="P26" i="50"/>
  <c r="M26" i="50"/>
  <c r="J26" i="50"/>
  <c r="G26" i="50"/>
  <c r="D26" i="50"/>
  <c r="AB25" i="50"/>
  <c r="Y25" i="50"/>
  <c r="V25" i="50"/>
  <c r="S25" i="50"/>
  <c r="P25" i="50"/>
  <c r="M25" i="50"/>
  <c r="J25" i="50"/>
  <c r="G25" i="50"/>
  <c r="D25" i="50"/>
  <c r="AB24" i="50"/>
  <c r="Y24" i="50"/>
  <c r="V24" i="50"/>
  <c r="S24" i="50"/>
  <c r="P24" i="50"/>
  <c r="M24" i="50"/>
  <c r="J24" i="50"/>
  <c r="G24" i="50"/>
  <c r="D24" i="50"/>
  <c r="AB23" i="50"/>
  <c r="Y23" i="50"/>
  <c r="V23" i="50"/>
  <c r="S23" i="50"/>
  <c r="P23" i="50"/>
  <c r="M23" i="50"/>
  <c r="J23" i="50"/>
  <c r="G23" i="50"/>
  <c r="D23" i="50"/>
  <c r="AB22" i="50"/>
  <c r="Y22" i="50"/>
  <c r="V22" i="50"/>
  <c r="S22" i="50"/>
  <c r="P22" i="50"/>
  <c r="M22" i="50"/>
  <c r="J22" i="50"/>
  <c r="G22" i="50"/>
  <c r="D22" i="50"/>
  <c r="AB21" i="50"/>
  <c r="Y21" i="50"/>
  <c r="V21" i="50"/>
  <c r="S21" i="50"/>
  <c r="P21" i="50"/>
  <c r="M21" i="50"/>
  <c r="J21" i="50"/>
  <c r="G21" i="50"/>
  <c r="D21" i="50"/>
  <c r="AB20" i="50"/>
  <c r="Y20" i="50"/>
  <c r="V20" i="50"/>
  <c r="S20" i="50"/>
  <c r="P20" i="50"/>
  <c r="M20" i="50"/>
  <c r="J20" i="50"/>
  <c r="G20" i="50"/>
  <c r="D20" i="50"/>
  <c r="AB19" i="50"/>
  <c r="Y19" i="50"/>
  <c r="V19" i="50"/>
  <c r="S19" i="50"/>
  <c r="P19" i="50"/>
  <c r="M19" i="50"/>
  <c r="J19" i="50"/>
  <c r="G19" i="50"/>
  <c r="D19" i="50"/>
  <c r="AB18" i="50"/>
  <c r="Y18" i="50"/>
  <c r="V18" i="50"/>
  <c r="S18" i="50"/>
  <c r="P18" i="50"/>
  <c r="M18" i="50"/>
  <c r="J18" i="50"/>
  <c r="G18" i="50"/>
  <c r="D18" i="50"/>
  <c r="AB17" i="50"/>
  <c r="Y17" i="50"/>
  <c r="V17" i="50"/>
  <c r="S17" i="50"/>
  <c r="P17" i="50"/>
  <c r="M17" i="50"/>
  <c r="J17" i="50"/>
  <c r="G17" i="50"/>
  <c r="D17" i="50"/>
  <c r="AB16" i="50"/>
  <c r="Y16" i="50"/>
  <c r="V16" i="50"/>
  <c r="S16" i="50"/>
  <c r="P16" i="50"/>
  <c r="M16" i="50"/>
  <c r="J16" i="50"/>
  <c r="G16" i="50"/>
  <c r="D16" i="50"/>
  <c r="AB15" i="50"/>
  <c r="Y15" i="50"/>
  <c r="V15" i="50"/>
  <c r="S15" i="50"/>
  <c r="P15" i="50"/>
  <c r="M15" i="50"/>
  <c r="J15" i="50"/>
  <c r="G15" i="50"/>
  <c r="D15" i="50"/>
  <c r="AB14" i="50"/>
  <c r="Y14" i="50"/>
  <c r="V14" i="50"/>
  <c r="S14" i="50"/>
  <c r="P14" i="50"/>
  <c r="M14" i="50"/>
  <c r="J14" i="50"/>
  <c r="G14" i="50"/>
  <c r="D14" i="50"/>
  <c r="AB13" i="50"/>
  <c r="Y13" i="50"/>
  <c r="V13" i="50"/>
  <c r="S13" i="50"/>
  <c r="P13" i="50"/>
  <c r="M13" i="50"/>
  <c r="J13" i="50"/>
  <c r="G13" i="50"/>
  <c r="D13" i="50"/>
  <c r="AB12" i="50"/>
  <c r="Y12" i="50"/>
  <c r="V12" i="50"/>
  <c r="S12" i="50"/>
  <c r="P12" i="50"/>
  <c r="M12" i="50"/>
  <c r="J12" i="50"/>
  <c r="G12" i="50"/>
  <c r="D12" i="50"/>
  <c r="AB11" i="50"/>
  <c r="Y11" i="50"/>
  <c r="V11" i="50"/>
  <c r="S11" i="50"/>
  <c r="P11" i="50"/>
  <c r="M11" i="50"/>
  <c r="J11" i="50"/>
  <c r="G11" i="50"/>
  <c r="D11" i="50"/>
  <c r="AB10" i="50"/>
  <c r="Y10" i="50"/>
  <c r="V10" i="50"/>
  <c r="S10" i="50"/>
  <c r="P10" i="50"/>
  <c r="M10" i="50"/>
  <c r="J10" i="50"/>
  <c r="G10" i="50"/>
  <c r="D10" i="50"/>
  <c r="AB9" i="50"/>
  <c r="Y9" i="50"/>
  <c r="V9" i="50"/>
  <c r="S9" i="50"/>
  <c r="P9" i="50"/>
  <c r="M9" i="50"/>
  <c r="J9" i="50"/>
  <c r="G9" i="50"/>
  <c r="D9" i="50"/>
  <c r="AB8" i="50"/>
  <c r="Y8" i="50"/>
  <c r="V8" i="50"/>
  <c r="S8" i="50"/>
  <c r="P8" i="50"/>
  <c r="M8" i="50"/>
  <c r="J8" i="50"/>
  <c r="G8" i="50"/>
  <c r="D8" i="50"/>
  <c r="AA7" i="50"/>
  <c r="C17" i="49" s="1"/>
  <c r="Z7" i="50"/>
  <c r="B17" i="49" s="1"/>
  <c r="X7" i="50"/>
  <c r="W7" i="50"/>
  <c r="B16" i="49" s="1"/>
  <c r="U7" i="50"/>
  <c r="C15" i="49" s="1"/>
  <c r="T7" i="50"/>
  <c r="R7" i="50"/>
  <c r="C10" i="49" s="1"/>
  <c r="Q7" i="50"/>
  <c r="B10" i="49" s="1"/>
  <c r="O7" i="50"/>
  <c r="C9" i="49" s="1"/>
  <c r="N7" i="50"/>
  <c r="L7" i="50"/>
  <c r="C8" i="49" s="1"/>
  <c r="K7" i="50"/>
  <c r="B8" i="49" s="1"/>
  <c r="I7" i="50"/>
  <c r="C7" i="49" s="1"/>
  <c r="H7" i="50"/>
  <c r="F7" i="50"/>
  <c r="C6" i="49" s="1"/>
  <c r="E7" i="50"/>
  <c r="B6" i="49" s="1"/>
  <c r="C7" i="50"/>
  <c r="C5" i="49" s="1"/>
  <c r="B7" i="50"/>
  <c r="B5" i="49" s="1"/>
  <c r="C16" i="49"/>
  <c r="V7" i="50" l="1"/>
  <c r="P7" i="50"/>
  <c r="AB7" i="52"/>
  <c r="P7" i="52"/>
  <c r="D7" i="52"/>
  <c r="B6" i="51"/>
  <c r="E6" i="51" s="1"/>
  <c r="D10" i="49"/>
  <c r="B9" i="49"/>
  <c r="D9" i="49" s="1"/>
  <c r="D8" i="49"/>
  <c r="D6" i="49"/>
  <c r="J7" i="52"/>
  <c r="B10" i="51"/>
  <c r="D10" i="51" s="1"/>
  <c r="D5" i="49"/>
  <c r="D11" i="51"/>
  <c r="D9" i="51"/>
  <c r="D7" i="51"/>
  <c r="AB7" i="50"/>
  <c r="J7" i="50"/>
  <c r="D7" i="50"/>
  <c r="B16" i="51"/>
  <c r="D16" i="51" s="1"/>
  <c r="B8" i="51"/>
  <c r="D8" i="51" s="1"/>
  <c r="D18" i="51"/>
  <c r="D17" i="51"/>
  <c r="E7" i="51"/>
  <c r="E9" i="51"/>
  <c r="E10" i="51"/>
  <c r="E11" i="51"/>
  <c r="E17" i="51"/>
  <c r="E18" i="51"/>
  <c r="G7" i="52"/>
  <c r="M7" i="52"/>
  <c r="S7" i="52"/>
  <c r="Y7" i="52"/>
  <c r="D17" i="49"/>
  <c r="B15" i="49"/>
  <c r="D15" i="49" s="1"/>
  <c r="B7" i="49"/>
  <c r="D7" i="49" s="1"/>
  <c r="D16" i="49"/>
  <c r="E5" i="49"/>
  <c r="E6" i="49"/>
  <c r="E7" i="49"/>
  <c r="E8" i="49"/>
  <c r="E10" i="49"/>
  <c r="E16" i="49"/>
  <c r="E17" i="49"/>
  <c r="G7" i="50"/>
  <c r="M7" i="50"/>
  <c r="S7" i="50"/>
  <c r="Y7" i="50"/>
  <c r="AB28" i="48"/>
  <c r="Y28" i="48"/>
  <c r="V28" i="48"/>
  <c r="S28" i="48"/>
  <c r="P28" i="48"/>
  <c r="M28" i="48"/>
  <c r="J28" i="48"/>
  <c r="G28" i="48"/>
  <c r="D28" i="48"/>
  <c r="AB27" i="48"/>
  <c r="Y27" i="48"/>
  <c r="V27" i="48"/>
  <c r="S27" i="48"/>
  <c r="P27" i="48"/>
  <c r="M27" i="48"/>
  <c r="J27" i="48"/>
  <c r="G27" i="48"/>
  <c r="D27" i="48"/>
  <c r="AB26" i="48"/>
  <c r="Y26" i="48"/>
  <c r="V26" i="48"/>
  <c r="S26" i="48"/>
  <c r="P26" i="48"/>
  <c r="M26" i="48"/>
  <c r="J26" i="48"/>
  <c r="G26" i="48"/>
  <c r="D26" i="48"/>
  <c r="AB25" i="48"/>
  <c r="Y25" i="48"/>
  <c r="V25" i="48"/>
  <c r="S25" i="48"/>
  <c r="P25" i="48"/>
  <c r="M25" i="48"/>
  <c r="J25" i="48"/>
  <c r="G25" i="48"/>
  <c r="D25" i="48"/>
  <c r="AB24" i="48"/>
  <c r="Y24" i="48"/>
  <c r="V24" i="48"/>
  <c r="S24" i="48"/>
  <c r="P24" i="48"/>
  <c r="M24" i="48"/>
  <c r="J24" i="48"/>
  <c r="G24" i="48"/>
  <c r="D24" i="48"/>
  <c r="AB23" i="48"/>
  <c r="Y23" i="48"/>
  <c r="V23" i="48"/>
  <c r="S23" i="48"/>
  <c r="P23" i="48"/>
  <c r="M23" i="48"/>
  <c r="J23" i="48"/>
  <c r="G23" i="48"/>
  <c r="D23" i="48"/>
  <c r="AB22" i="48"/>
  <c r="Y22" i="48"/>
  <c r="V22" i="48"/>
  <c r="S22" i="48"/>
  <c r="P22" i="48"/>
  <c r="M22" i="48"/>
  <c r="J22" i="48"/>
  <c r="G22" i="48"/>
  <c r="D22" i="48"/>
  <c r="AB21" i="48"/>
  <c r="Y21" i="48"/>
  <c r="V21" i="48"/>
  <c r="S21" i="48"/>
  <c r="P21" i="48"/>
  <c r="M21" i="48"/>
  <c r="J21" i="48"/>
  <c r="G21" i="48"/>
  <c r="D21" i="48"/>
  <c r="AB20" i="48"/>
  <c r="Y20" i="48"/>
  <c r="V20" i="48"/>
  <c r="S20" i="48"/>
  <c r="P20" i="48"/>
  <c r="M20" i="48"/>
  <c r="J20" i="48"/>
  <c r="G20" i="48"/>
  <c r="D20" i="48"/>
  <c r="AB19" i="48"/>
  <c r="Y19" i="48"/>
  <c r="V19" i="48"/>
  <c r="S19" i="48"/>
  <c r="P19" i="48"/>
  <c r="M19" i="48"/>
  <c r="J19" i="48"/>
  <c r="G19" i="48"/>
  <c r="D19" i="48"/>
  <c r="AB18" i="48"/>
  <c r="Y18" i="48"/>
  <c r="V18" i="48"/>
  <c r="S18" i="48"/>
  <c r="P18" i="48"/>
  <c r="M18" i="48"/>
  <c r="J18" i="48"/>
  <c r="G18" i="48"/>
  <c r="D18" i="48"/>
  <c r="AB17" i="48"/>
  <c r="Y17" i="48"/>
  <c r="V17" i="48"/>
  <c r="S17" i="48"/>
  <c r="P17" i="48"/>
  <c r="M17" i="48"/>
  <c r="J17" i="48"/>
  <c r="G17" i="48"/>
  <c r="D17" i="48"/>
  <c r="AB16" i="48"/>
  <c r="Y16" i="48"/>
  <c r="V16" i="48"/>
  <c r="S16" i="48"/>
  <c r="P16" i="48"/>
  <c r="M16" i="48"/>
  <c r="J16" i="48"/>
  <c r="G16" i="48"/>
  <c r="D16" i="48"/>
  <c r="AB15" i="48"/>
  <c r="Y15" i="48"/>
  <c r="V15" i="48"/>
  <c r="S15" i="48"/>
  <c r="P15" i="48"/>
  <c r="M15" i="48"/>
  <c r="J15" i="48"/>
  <c r="G15" i="48"/>
  <c r="D15" i="48"/>
  <c r="AB14" i="48"/>
  <c r="Y14" i="48"/>
  <c r="V14" i="48"/>
  <c r="S14" i="48"/>
  <c r="P14" i="48"/>
  <c r="M14" i="48"/>
  <c r="J14" i="48"/>
  <c r="G14" i="48"/>
  <c r="D14" i="48"/>
  <c r="AB13" i="48"/>
  <c r="Y13" i="48"/>
  <c r="V13" i="48"/>
  <c r="S13" i="48"/>
  <c r="P13" i="48"/>
  <c r="M13" i="48"/>
  <c r="J13" i="48"/>
  <c r="G13" i="48"/>
  <c r="D13" i="48"/>
  <c r="AB12" i="48"/>
  <c r="Y12" i="48"/>
  <c r="V12" i="48"/>
  <c r="S12" i="48"/>
  <c r="P12" i="48"/>
  <c r="M12" i="48"/>
  <c r="J12" i="48"/>
  <c r="G12" i="48"/>
  <c r="D12" i="48"/>
  <c r="AB11" i="48"/>
  <c r="Y11" i="48"/>
  <c r="V11" i="48"/>
  <c r="S11" i="48"/>
  <c r="P11" i="48"/>
  <c r="M11" i="48"/>
  <c r="J11" i="48"/>
  <c r="G11" i="48"/>
  <c r="D11" i="48"/>
  <c r="AB10" i="48"/>
  <c r="Y10" i="48"/>
  <c r="V10" i="48"/>
  <c r="S10" i="48"/>
  <c r="P10" i="48"/>
  <c r="M10" i="48"/>
  <c r="J10" i="48"/>
  <c r="G10" i="48"/>
  <c r="D10" i="48"/>
  <c r="AB9" i="48"/>
  <c r="Y9" i="48"/>
  <c r="V9" i="48"/>
  <c r="S9" i="48"/>
  <c r="P9" i="48"/>
  <c r="M9" i="48"/>
  <c r="J9" i="48"/>
  <c r="G9" i="48"/>
  <c r="D9" i="48"/>
  <c r="AB8" i="48"/>
  <c r="Y8" i="48"/>
  <c r="V8" i="48"/>
  <c r="S8" i="48"/>
  <c r="P8" i="48"/>
  <c r="M8" i="48"/>
  <c r="J8" i="48"/>
  <c r="G8" i="48"/>
  <c r="D8" i="48"/>
  <c r="AA7" i="48"/>
  <c r="C17" i="42" s="1"/>
  <c r="Z7" i="48"/>
  <c r="B17" i="42" s="1"/>
  <c r="X7" i="48"/>
  <c r="C16" i="42" s="1"/>
  <c r="W7" i="48"/>
  <c r="B16" i="42" s="1"/>
  <c r="U7" i="48"/>
  <c r="C15" i="42" s="1"/>
  <c r="T7" i="48"/>
  <c r="B15" i="42" s="1"/>
  <c r="R7" i="48"/>
  <c r="C10" i="42" s="1"/>
  <c r="Q7" i="48"/>
  <c r="B10" i="42" s="1"/>
  <c r="O7" i="48"/>
  <c r="C9" i="42" s="1"/>
  <c r="N7" i="48"/>
  <c r="B9" i="42" s="1"/>
  <c r="L7" i="48"/>
  <c r="C8" i="42" s="1"/>
  <c r="K7" i="48"/>
  <c r="B8" i="42" s="1"/>
  <c r="I7" i="48"/>
  <c r="C7" i="42" s="1"/>
  <c r="H7" i="48"/>
  <c r="B7" i="42" s="1"/>
  <c r="F7" i="48"/>
  <c r="C6" i="42" s="1"/>
  <c r="E7" i="48"/>
  <c r="B6" i="42" s="1"/>
  <c r="C7" i="48"/>
  <c r="C5" i="42" s="1"/>
  <c r="B7" i="48"/>
  <c r="B5" i="42" s="1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AA7" i="39"/>
  <c r="C18" i="23" s="1"/>
  <c r="Z7" i="39"/>
  <c r="B18" i="23" s="1"/>
  <c r="X7" i="39"/>
  <c r="C17" i="23" s="1"/>
  <c r="W7" i="39"/>
  <c r="U7" i="39"/>
  <c r="C16" i="23" s="1"/>
  <c r="T7" i="39"/>
  <c r="B16" i="23" s="1"/>
  <c r="R7" i="39"/>
  <c r="C11" i="23" s="1"/>
  <c r="Q7" i="39"/>
  <c r="O7" i="39"/>
  <c r="C10" i="23" s="1"/>
  <c r="N7" i="39"/>
  <c r="L7" i="39"/>
  <c r="C9" i="23" s="1"/>
  <c r="K7" i="39"/>
  <c r="B9" i="23" s="1"/>
  <c r="I7" i="39"/>
  <c r="C8" i="23" s="1"/>
  <c r="H7" i="39"/>
  <c r="B8" i="23" s="1"/>
  <c r="F7" i="39"/>
  <c r="C7" i="23" s="1"/>
  <c r="E7" i="39"/>
  <c r="C7" i="39"/>
  <c r="C6" i="23" s="1"/>
  <c r="B7" i="39"/>
  <c r="B6" i="23" s="1"/>
  <c r="D6" i="51" l="1"/>
  <c r="E15" i="42"/>
  <c r="E10" i="42"/>
  <c r="Y7" i="39"/>
  <c r="P7" i="39"/>
  <c r="G7" i="39"/>
  <c r="E9" i="49"/>
  <c r="E8" i="42"/>
  <c r="S7" i="39"/>
  <c r="E16" i="51"/>
  <c r="E15" i="49"/>
  <c r="E17" i="42"/>
  <c r="D16" i="42"/>
  <c r="D15" i="42"/>
  <c r="D10" i="42"/>
  <c r="E9" i="42"/>
  <c r="D8" i="42"/>
  <c r="D7" i="42"/>
  <c r="D6" i="42"/>
  <c r="E5" i="42"/>
  <c r="B10" i="23"/>
  <c r="D10" i="23" s="1"/>
  <c r="B7" i="23"/>
  <c r="E7" i="23" s="1"/>
  <c r="B11" i="23"/>
  <c r="E11" i="23" s="1"/>
  <c r="B17" i="23"/>
  <c r="D17" i="42"/>
  <c r="AB7" i="48"/>
  <c r="E16" i="42"/>
  <c r="Y7" i="48"/>
  <c r="V7" i="48"/>
  <c r="S7" i="48"/>
  <c r="D9" i="42"/>
  <c r="P7" i="48"/>
  <c r="M7" i="48"/>
  <c r="E7" i="42"/>
  <c r="J7" i="48"/>
  <c r="E6" i="42"/>
  <c r="G7" i="48"/>
  <c r="D5" i="42"/>
  <c r="D7" i="48"/>
  <c r="AB7" i="39"/>
  <c r="V7" i="39"/>
  <c r="M7" i="39"/>
  <c r="J7" i="39"/>
  <c r="D7" i="39"/>
  <c r="E8" i="51"/>
  <c r="E17" i="23"/>
  <c r="E18" i="23"/>
  <c r="D17" i="23"/>
  <c r="D18" i="23"/>
  <c r="E16" i="23"/>
  <c r="D16" i="23"/>
  <c r="E8" i="23"/>
  <c r="E9" i="23"/>
  <c r="D8" i="23"/>
  <c r="D9" i="23"/>
  <c r="E6" i="23"/>
  <c r="D6" i="23"/>
  <c r="E10" i="23" l="1"/>
  <c r="D11" i="23"/>
  <c r="D7" i="23"/>
</calcChain>
</file>

<file path=xl/sharedStrings.xml><?xml version="1.0" encoding="utf-8"?>
<sst xmlns="http://schemas.openxmlformats.org/spreadsheetml/2006/main" count="693" uniqueCount="88">
  <si>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</si>
  <si>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</si>
  <si>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</si>
  <si>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</si>
  <si>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</si>
  <si>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</si>
  <si>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</si>
  <si>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</si>
  <si>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</si>
  <si>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</si>
  <si>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</si>
  <si>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</si>
  <si>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</si>
  <si>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</si>
  <si>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</si>
  <si>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</si>
  <si>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</si>
  <si>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</si>
  <si>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</si>
  <si>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</si>
  <si>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</si>
  <si>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</si>
  <si>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</si>
  <si>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</si>
  <si>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</si>
  <si>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2021</t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</si>
  <si>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</si>
  <si>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</si>
  <si>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</si>
  <si>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</si>
  <si>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</si>
  <si>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</si>
  <si>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</si>
  <si>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</si>
  <si>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</si>
  <si>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</si>
  <si>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</si>
  <si>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</si>
  <si>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</si>
  <si>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</si>
  <si>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</si>
  <si>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</si>
  <si>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</si>
  <si>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</si>
  <si>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</si>
  <si>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</si>
  <si>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</si>
  <si>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</si>
  <si>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</si>
  <si>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Чернігівською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</si>
  <si>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</si>
  <si>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</si>
  <si>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</si>
  <si>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</si>
  <si>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</si>
  <si>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</si>
  <si>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</si>
  <si>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</si>
  <si>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</si>
  <si>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</si>
  <si>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</si>
  <si>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</si>
  <si>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</si>
  <si>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</si>
  <si>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</si>
  <si>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</si>
  <si>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</si>
  <si>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</si>
  <si>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</si>
  <si>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</si>
  <si>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</si>
  <si>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</si>
  <si>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</si>
  <si>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</si>
  <si>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січень-травень 2020 р.</t>
  </si>
  <si>
    <t>січень-травень 2021 р.</t>
  </si>
  <si>
    <t xml:space="preserve">  1 червня 2020 р.</t>
  </si>
  <si>
    <t xml:space="preserve">  1 червня 2021 р.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</si>
  <si>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у січні-травні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</si>
  <si>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Чернігівською обласною службою зайнятості                                                                               особам з інвалідністю у січні-травні 2020-2021 рр.</t>
  </si>
  <si>
    <t>Надання послуг Чернігівською обласною службою зайнятості особам з числа військовослужбовців, які брали участь в антитерористичній операції  (операції об'єднаних сил)                             у січні-травні 2020-2021рр.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</si>
  <si>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                                                        у січні-травні 2020-2021рр.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</si>
  <si>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 молоді у віці до 35 років
у січні-травні 2020-2021 рр.</t>
  </si>
  <si>
    <t>у січні-травні 2021 року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</si>
  <si>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січні-травні 2021 року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</si>
  <si>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січні-травні 2021 року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</si>
  <si>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січні-травні 2020-2021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</si>
  <si>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січні-травні 2020-2021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</si>
</sst>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  <xf numFmtId="0" fontId="66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2" applyNumberFormat="0" applyAlignment="0" applyProtection="0"/>
    <xf numFmtId="0" fontId="50" fillId="29" borderId="13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2" applyNumberFormat="0" applyAlignment="0" applyProtection="0"/>
    <xf numFmtId="0" fontId="57" fillId="0" borderId="17" applyNumberFormat="0" applyFill="0" applyAlignment="0" applyProtection="0"/>
    <xf numFmtId="0" fontId="58" fillId="17" borderId="0" applyNumberFormat="0" applyBorder="0" applyAlignment="0" applyProtection="0"/>
    <xf numFmtId="0" fontId="14" fillId="6" borderId="18" applyNumberFormat="0" applyFont="0" applyAlignment="0" applyProtection="0"/>
    <xf numFmtId="0" fontId="59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19" applyNumberFormat="0" applyAlignment="0" applyProtection="0"/>
    <xf numFmtId="0" fontId="49" fillId="37" borderId="12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58" fillId="38" borderId="0" applyNumberFormat="0" applyBorder="0" applyAlignment="0" applyProtection="0"/>
    <xf numFmtId="0" fontId="49" fillId="37" borderId="12" applyNumberFormat="0" applyAlignment="0" applyProtection="0"/>
    <xf numFmtId="0" fontId="64" fillId="0" borderId="20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9" fillId="37" borderId="19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</cellStyleXfs>
  <cellXfs count="137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3" fontId="46" fillId="0" borderId="6" xfId="15" applyNumberFormat="1" applyFont="1" applyFill="1" applyBorder="1" applyAlignment="1">
      <alignment horizontal="center" vertic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3" fontId="5" fillId="0" borderId="6" xfId="7" applyNumberFormat="1" applyFont="1" applyBorder="1" applyAlignment="1">
      <alignment horizontal="center" vertical="center" wrapText="1"/>
    </xf>
    <xf numFmtId="3" fontId="5" fillId="0" borderId="6" xfId="8" applyNumberFormat="1" applyFont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 wrapText="1"/>
    </xf>
    <xf numFmtId="3" fontId="5" fillId="3" borderId="6" xfId="8" applyNumberFormat="1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top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27" fillId="0" borderId="0" xfId="12" applyFont="1" applyFill="1"/>
    <xf numFmtId="0" fontId="33" fillId="0" borderId="0" xfId="12" applyFont="1" applyFill="1"/>
    <xf numFmtId="0" fontId="36" fillId="0" borderId="0" xfId="12" applyFont="1" applyFill="1"/>
    <xf numFmtId="1" fontId="40" fillId="0" borderId="6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37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7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43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9;&#1083;&#1091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уги"/>
      <sheetName val="Лист1"/>
      <sheetName val="Лист2"/>
      <sheetName val="Лист3"/>
    </sheetNames>
    <sheetDataSet>
      <sheetData sheetId="0">
        <row r="7">
          <cell r="B7">
            <v>65442</v>
          </cell>
          <cell r="C7">
            <v>24407</v>
          </cell>
          <cell r="D7">
            <v>6222</v>
          </cell>
          <cell r="F7">
            <v>956</v>
          </cell>
          <cell r="G7">
            <v>1137</v>
          </cell>
          <cell r="H7">
            <v>20271</v>
          </cell>
          <cell r="I7">
            <v>49402</v>
          </cell>
          <cell r="J7">
            <v>12845</v>
          </cell>
          <cell r="K7">
            <v>11051</v>
          </cell>
        </row>
        <row r="8">
          <cell r="B8">
            <v>3457</v>
          </cell>
          <cell r="C8">
            <v>1573</v>
          </cell>
          <cell r="D8">
            <v>446</v>
          </cell>
          <cell r="E8">
            <v>445</v>
          </cell>
          <cell r="F8">
            <v>129</v>
          </cell>
          <cell r="G8">
            <v>76</v>
          </cell>
          <cell r="H8">
            <v>1532</v>
          </cell>
          <cell r="I8">
            <v>2642</v>
          </cell>
          <cell r="J8">
            <v>762</v>
          </cell>
          <cell r="K8">
            <v>737</v>
          </cell>
        </row>
        <row r="9">
          <cell r="B9">
            <v>2504</v>
          </cell>
          <cell r="C9">
            <v>668</v>
          </cell>
          <cell r="D9">
            <v>198</v>
          </cell>
          <cell r="E9">
            <v>132</v>
          </cell>
          <cell r="F9">
            <v>14</v>
          </cell>
          <cell r="G9">
            <v>44</v>
          </cell>
          <cell r="H9">
            <v>539</v>
          </cell>
          <cell r="I9">
            <v>2139</v>
          </cell>
          <cell r="J9">
            <v>367</v>
          </cell>
          <cell r="K9">
            <v>350</v>
          </cell>
        </row>
        <row r="10">
          <cell r="B10">
            <v>1328</v>
          </cell>
          <cell r="C10">
            <v>594</v>
          </cell>
          <cell r="D10">
            <v>131</v>
          </cell>
          <cell r="E10">
            <v>105</v>
          </cell>
          <cell r="F10">
            <v>24</v>
          </cell>
          <cell r="G10">
            <v>38</v>
          </cell>
          <cell r="H10">
            <v>563</v>
          </cell>
          <cell r="I10">
            <v>1060</v>
          </cell>
          <cell r="J10">
            <v>361</v>
          </cell>
          <cell r="K10">
            <v>296</v>
          </cell>
        </row>
        <row r="11">
          <cell r="B11">
            <v>1852</v>
          </cell>
          <cell r="C11">
            <v>1100</v>
          </cell>
          <cell r="D11">
            <v>232</v>
          </cell>
          <cell r="E11">
            <v>193</v>
          </cell>
          <cell r="F11">
            <v>43</v>
          </cell>
          <cell r="G11">
            <v>35</v>
          </cell>
          <cell r="H11">
            <v>1054</v>
          </cell>
          <cell r="I11">
            <v>1339</v>
          </cell>
          <cell r="J11">
            <v>616</v>
          </cell>
          <cell r="K11">
            <v>434</v>
          </cell>
        </row>
        <row r="12">
          <cell r="B12">
            <v>1683</v>
          </cell>
          <cell r="C12">
            <v>783</v>
          </cell>
          <cell r="D12">
            <v>227</v>
          </cell>
          <cell r="E12">
            <v>222</v>
          </cell>
          <cell r="F12">
            <v>61</v>
          </cell>
          <cell r="G12">
            <v>61</v>
          </cell>
          <cell r="H12">
            <v>694</v>
          </cell>
          <cell r="I12">
            <v>1294</v>
          </cell>
          <cell r="J12">
            <v>406</v>
          </cell>
          <cell r="K12">
            <v>376</v>
          </cell>
        </row>
        <row r="13">
          <cell r="B13">
            <v>1891</v>
          </cell>
          <cell r="C13">
            <v>868</v>
          </cell>
          <cell r="D13">
            <v>199</v>
          </cell>
          <cell r="E13">
            <v>139</v>
          </cell>
          <cell r="F13">
            <v>25</v>
          </cell>
          <cell r="G13">
            <v>14</v>
          </cell>
          <cell r="H13">
            <v>740</v>
          </cell>
          <cell r="I13">
            <v>1465</v>
          </cell>
          <cell r="J13">
            <v>514</v>
          </cell>
          <cell r="K13">
            <v>423</v>
          </cell>
        </row>
        <row r="14">
          <cell r="B14">
            <v>668</v>
          </cell>
          <cell r="C14">
            <v>501</v>
          </cell>
          <cell r="D14">
            <v>78</v>
          </cell>
          <cell r="E14">
            <v>76</v>
          </cell>
          <cell r="F14">
            <v>18</v>
          </cell>
          <cell r="G14">
            <v>26</v>
          </cell>
          <cell r="H14">
            <v>373</v>
          </cell>
          <cell r="I14">
            <v>499</v>
          </cell>
          <cell r="J14">
            <v>336</v>
          </cell>
          <cell r="K14">
            <v>311</v>
          </cell>
        </row>
        <row r="15">
          <cell r="B15">
            <v>1997</v>
          </cell>
          <cell r="C15">
            <v>717</v>
          </cell>
          <cell r="D15">
            <v>194</v>
          </cell>
          <cell r="E15">
            <v>174</v>
          </cell>
          <cell r="F15">
            <v>39</v>
          </cell>
          <cell r="G15">
            <v>35</v>
          </cell>
          <cell r="H15">
            <v>617</v>
          </cell>
          <cell r="I15">
            <v>1622</v>
          </cell>
          <cell r="J15">
            <v>354</v>
          </cell>
          <cell r="K15">
            <v>299</v>
          </cell>
        </row>
        <row r="16">
          <cell r="B16">
            <v>1335</v>
          </cell>
          <cell r="C16">
            <v>485</v>
          </cell>
          <cell r="D16">
            <v>117</v>
          </cell>
          <cell r="E16">
            <v>105</v>
          </cell>
          <cell r="F16">
            <v>24</v>
          </cell>
          <cell r="G16">
            <v>53</v>
          </cell>
          <cell r="H16">
            <v>475</v>
          </cell>
          <cell r="I16">
            <v>1096</v>
          </cell>
          <cell r="J16">
            <v>250</v>
          </cell>
          <cell r="K16">
            <v>234</v>
          </cell>
        </row>
        <row r="17">
          <cell r="B17">
            <v>1522</v>
          </cell>
          <cell r="C17">
            <v>969</v>
          </cell>
          <cell r="D17">
            <v>288</v>
          </cell>
          <cell r="E17">
            <v>221</v>
          </cell>
          <cell r="F17">
            <v>39</v>
          </cell>
          <cell r="G17">
            <v>17</v>
          </cell>
          <cell r="H17">
            <v>763</v>
          </cell>
          <cell r="I17">
            <v>954</v>
          </cell>
          <cell r="J17">
            <v>501</v>
          </cell>
          <cell r="K17">
            <v>459</v>
          </cell>
        </row>
        <row r="18">
          <cell r="B18">
            <v>1764</v>
          </cell>
          <cell r="C18">
            <v>809</v>
          </cell>
          <cell r="D18">
            <v>178</v>
          </cell>
          <cell r="E18">
            <v>159</v>
          </cell>
          <cell r="F18">
            <v>13</v>
          </cell>
          <cell r="G18">
            <v>26</v>
          </cell>
          <cell r="H18">
            <v>696</v>
          </cell>
          <cell r="I18">
            <v>1423</v>
          </cell>
          <cell r="J18">
            <v>476</v>
          </cell>
          <cell r="K18">
            <v>388</v>
          </cell>
        </row>
        <row r="19">
          <cell r="B19">
            <v>3636</v>
          </cell>
          <cell r="C19">
            <v>1482</v>
          </cell>
          <cell r="D19">
            <v>574</v>
          </cell>
          <cell r="E19">
            <v>501</v>
          </cell>
          <cell r="F19">
            <v>93</v>
          </cell>
          <cell r="G19">
            <v>130</v>
          </cell>
          <cell r="H19">
            <v>1378</v>
          </cell>
          <cell r="I19">
            <v>2507</v>
          </cell>
          <cell r="J19">
            <v>657</v>
          </cell>
          <cell r="K19">
            <v>607</v>
          </cell>
        </row>
        <row r="20">
          <cell r="B20">
            <v>1090</v>
          </cell>
          <cell r="C20">
            <v>476</v>
          </cell>
          <cell r="D20">
            <v>165</v>
          </cell>
          <cell r="E20">
            <v>155</v>
          </cell>
          <cell r="F20">
            <v>20</v>
          </cell>
          <cell r="G20">
            <v>108</v>
          </cell>
          <cell r="H20">
            <v>381</v>
          </cell>
          <cell r="I20">
            <v>815</v>
          </cell>
          <cell r="J20">
            <v>229</v>
          </cell>
          <cell r="K20">
            <v>194</v>
          </cell>
        </row>
        <row r="21">
          <cell r="B21">
            <v>1189</v>
          </cell>
          <cell r="C21">
            <v>653</v>
          </cell>
          <cell r="D21">
            <v>198</v>
          </cell>
          <cell r="E21">
            <v>169</v>
          </cell>
          <cell r="F21">
            <v>23</v>
          </cell>
          <cell r="G21">
            <v>43</v>
          </cell>
          <cell r="H21">
            <v>499</v>
          </cell>
          <cell r="I21">
            <v>817</v>
          </cell>
          <cell r="J21">
            <v>325</v>
          </cell>
          <cell r="K21">
            <v>288</v>
          </cell>
        </row>
        <row r="22">
          <cell r="B22">
            <v>753</v>
          </cell>
          <cell r="C22">
            <v>709</v>
          </cell>
          <cell r="D22">
            <v>181</v>
          </cell>
          <cell r="E22">
            <v>158</v>
          </cell>
          <cell r="F22">
            <v>29</v>
          </cell>
          <cell r="G22">
            <v>17</v>
          </cell>
          <cell r="H22">
            <v>703</v>
          </cell>
          <cell r="I22">
            <v>400</v>
          </cell>
          <cell r="J22">
            <v>381</v>
          </cell>
          <cell r="K22">
            <v>341</v>
          </cell>
        </row>
        <row r="23">
          <cell r="B23">
            <v>1277</v>
          </cell>
          <cell r="C23">
            <v>803</v>
          </cell>
          <cell r="D23">
            <v>132</v>
          </cell>
          <cell r="E23">
            <v>129</v>
          </cell>
          <cell r="F23">
            <v>18</v>
          </cell>
          <cell r="G23">
            <v>22</v>
          </cell>
          <cell r="H23">
            <v>531</v>
          </cell>
          <cell r="I23">
            <v>986</v>
          </cell>
          <cell r="J23">
            <v>514</v>
          </cell>
          <cell r="K23">
            <v>399</v>
          </cell>
        </row>
        <row r="24">
          <cell r="B24">
            <v>1289</v>
          </cell>
          <cell r="C24">
            <v>657</v>
          </cell>
          <cell r="D24">
            <v>169</v>
          </cell>
          <cell r="E24">
            <v>146</v>
          </cell>
          <cell r="F24">
            <v>16</v>
          </cell>
          <cell r="G24">
            <v>37</v>
          </cell>
          <cell r="H24">
            <v>499</v>
          </cell>
          <cell r="I24">
            <v>995</v>
          </cell>
          <cell r="J24">
            <v>397</v>
          </cell>
          <cell r="K24">
            <v>347</v>
          </cell>
        </row>
        <row r="25">
          <cell r="B25">
            <v>1798</v>
          </cell>
          <cell r="C25">
            <v>921</v>
          </cell>
          <cell r="D25">
            <v>200</v>
          </cell>
          <cell r="E25">
            <v>170</v>
          </cell>
          <cell r="F25">
            <v>34</v>
          </cell>
          <cell r="G25">
            <v>68</v>
          </cell>
          <cell r="H25">
            <v>832</v>
          </cell>
          <cell r="I25">
            <v>1284</v>
          </cell>
          <cell r="J25">
            <v>445</v>
          </cell>
          <cell r="K25">
            <v>374</v>
          </cell>
        </row>
        <row r="26">
          <cell r="B26">
            <v>20551</v>
          </cell>
          <cell r="C26">
            <v>5852</v>
          </cell>
          <cell r="D26">
            <v>1089</v>
          </cell>
          <cell r="E26">
            <v>806</v>
          </cell>
          <cell r="F26">
            <v>67</v>
          </cell>
          <cell r="G26">
            <v>97</v>
          </cell>
          <cell r="H26">
            <v>3780</v>
          </cell>
          <cell r="I26">
            <v>14665</v>
          </cell>
          <cell r="J26">
            <v>3100</v>
          </cell>
          <cell r="K26">
            <v>2524</v>
          </cell>
        </row>
        <row r="27">
          <cell r="B27">
            <v>7989</v>
          </cell>
          <cell r="C27">
            <v>1971</v>
          </cell>
          <cell r="D27">
            <v>506</v>
          </cell>
          <cell r="E27">
            <v>375</v>
          </cell>
          <cell r="F27">
            <v>131</v>
          </cell>
          <cell r="G27">
            <v>140</v>
          </cell>
          <cell r="H27">
            <v>1880</v>
          </cell>
          <cell r="I27">
            <v>6850</v>
          </cell>
          <cell r="J27">
            <v>1021</v>
          </cell>
          <cell r="K27">
            <v>939</v>
          </cell>
        </row>
        <row r="28">
          <cell r="B28">
            <v>5869</v>
          </cell>
          <cell r="C28">
            <v>1816</v>
          </cell>
          <cell r="D28">
            <v>720</v>
          </cell>
          <cell r="E28">
            <v>411</v>
          </cell>
          <cell r="F28">
            <v>96</v>
          </cell>
          <cell r="G28">
            <v>50</v>
          </cell>
          <cell r="H28">
            <v>1742</v>
          </cell>
          <cell r="I28">
            <v>4550</v>
          </cell>
          <cell r="J28">
            <v>833</v>
          </cell>
          <cell r="K28">
            <v>731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A12" sqref="A12:E13"/>
    </sheetView>
  </sheetViews>
  <sheetFormatPr defaultColWidth="8" defaultRowHeight="12.75" x14ac:dyDescent="0.2"/>
  <cols>
    <col min="1" max="1" width="61.28515625" style="2" customWidth="1"/>
    <col min="2" max="2" width="23.42578125" style="15" customWidth="1"/>
    <col min="3" max="3" width="23" style="15" customWidth="1"/>
    <col min="4" max="5" width="11.5703125" style="2" customWidth="1"/>
    <col min="6" max="16384" width="8" style="2"/>
  </cols>
  <sheetData>
    <row r="1" spans="1:11" ht="78" customHeight="1" x14ac:dyDescent="0.2">
      <c r="A1" s="90" t="s">
        <v>24</v>
      </c>
      <c r="B1" s="90"/>
      <c r="C1" s="90"/>
      <c r="D1" s="90"/>
      <c r="E1" s="90"/>
    </row>
    <row r="2" spans="1:11" ht="17.25" customHeight="1" x14ac:dyDescent="0.2">
      <c r="A2" s="90"/>
      <c r="B2" s="90"/>
      <c r="C2" s="90"/>
      <c r="D2" s="90"/>
      <c r="E2" s="90"/>
    </row>
    <row r="3" spans="1:11" s="3" customFormat="1" ht="23.25" customHeight="1" x14ac:dyDescent="0.25">
      <c r="A3" s="95" t="s">
        <v>0</v>
      </c>
      <c r="B3" s="91" t="s">
        <v>74</v>
      </c>
      <c r="C3" s="91" t="s">
        <v>75</v>
      </c>
      <c r="D3" s="93" t="s">
        <v>1</v>
      </c>
      <c r="E3" s="94"/>
    </row>
    <row r="4" spans="1:11" s="3" customFormat="1" ht="27.75" customHeight="1" x14ac:dyDescent="0.25">
      <c r="A4" s="96"/>
      <c r="B4" s="92"/>
      <c r="C4" s="92"/>
      <c r="D4" s="4" t="s">
        <v>2</v>
      </c>
      <c r="E4" s="5" t="s">
        <v>59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52</v>
      </c>
      <c r="B6" s="58">
        <f>'2'!B7</f>
        <v>10930</v>
      </c>
      <c r="C6" s="58">
        <f>'2'!C7</f>
        <v>9499</v>
      </c>
      <c r="D6" s="48">
        <f>C6/B6%</f>
        <v>86.907593778591036</v>
      </c>
      <c r="E6" s="49">
        <f>C6-B6</f>
        <v>-1431</v>
      </c>
      <c r="K6" s="11"/>
    </row>
    <row r="7" spans="1:11" s="3" customFormat="1" ht="31.5" customHeight="1" x14ac:dyDescent="0.25">
      <c r="A7" s="9" t="s">
        <v>53</v>
      </c>
      <c r="B7" s="58">
        <f>'2'!E7</f>
        <v>4615</v>
      </c>
      <c r="C7" s="58">
        <f>'2'!F7</f>
        <v>4150</v>
      </c>
      <c r="D7" s="48">
        <f t="shared" ref="D7:D11" si="0">C7/B7%</f>
        <v>89.924160346695558</v>
      </c>
      <c r="E7" s="49">
        <f t="shared" ref="E7:E11" si="1">C7-B7</f>
        <v>-465</v>
      </c>
      <c r="K7" s="11"/>
    </row>
    <row r="8" spans="1:11" s="3" customFormat="1" ht="45" customHeight="1" x14ac:dyDescent="0.25">
      <c r="A8" s="12" t="s">
        <v>54</v>
      </c>
      <c r="B8" s="58">
        <f>'2'!H7</f>
        <v>610</v>
      </c>
      <c r="C8" s="58">
        <f>'2'!I7</f>
        <v>483</v>
      </c>
      <c r="D8" s="48">
        <f t="shared" si="0"/>
        <v>79.180327868852459</v>
      </c>
      <c r="E8" s="49">
        <f t="shared" si="1"/>
        <v>-127</v>
      </c>
      <c r="K8" s="11"/>
    </row>
    <row r="9" spans="1:11" s="3" customFormat="1" ht="35.25" customHeight="1" x14ac:dyDescent="0.25">
      <c r="A9" s="13" t="s">
        <v>55</v>
      </c>
      <c r="B9" s="58">
        <f>'2'!K7</f>
        <v>107</v>
      </c>
      <c r="C9" s="58">
        <f>'2'!L7</f>
        <v>47</v>
      </c>
      <c r="D9" s="48">
        <f t="shared" si="0"/>
        <v>43.925233644859809</v>
      </c>
      <c r="E9" s="49">
        <f t="shared" si="1"/>
        <v>-60</v>
      </c>
      <c r="K9" s="11"/>
    </row>
    <row r="10" spans="1:11" s="3" customFormat="1" ht="45.75" customHeight="1" x14ac:dyDescent="0.25">
      <c r="A10" s="13" t="s">
        <v>18</v>
      </c>
      <c r="B10" s="58">
        <f>'2'!N7</f>
        <v>222</v>
      </c>
      <c r="C10" s="58">
        <f>'2'!O7</f>
        <v>99</v>
      </c>
      <c r="D10" s="48">
        <f t="shared" si="0"/>
        <v>44.594594594594589</v>
      </c>
      <c r="E10" s="49">
        <f t="shared" si="1"/>
        <v>-123</v>
      </c>
      <c r="K10" s="11"/>
    </row>
    <row r="11" spans="1:11" s="3" customFormat="1" ht="55.5" customHeight="1" x14ac:dyDescent="0.25">
      <c r="A11" s="13" t="s">
        <v>56</v>
      </c>
      <c r="B11" s="58">
        <f>'2'!Q7</f>
        <v>3294</v>
      </c>
      <c r="C11" s="58">
        <f>'2'!R7</f>
        <v>3242</v>
      </c>
      <c r="D11" s="48">
        <f t="shared" si="0"/>
        <v>98.421372191864009</v>
      </c>
      <c r="E11" s="49">
        <f t="shared" si="1"/>
        <v>-52</v>
      </c>
      <c r="K11" s="11"/>
    </row>
    <row r="12" spans="1:11" s="3" customFormat="1" ht="12.75" customHeight="1" x14ac:dyDescent="0.25">
      <c r="A12" s="97" t="s">
        <v>4</v>
      </c>
      <c r="B12" s="98"/>
      <c r="C12" s="98"/>
      <c r="D12" s="98"/>
      <c r="E12" s="98"/>
      <c r="K12" s="11"/>
    </row>
    <row r="13" spans="1:11" s="3" customFormat="1" ht="15" customHeight="1" x14ac:dyDescent="0.25">
      <c r="A13" s="99"/>
      <c r="B13" s="100"/>
      <c r="C13" s="100"/>
      <c r="D13" s="100"/>
      <c r="E13" s="100"/>
      <c r="K13" s="11"/>
    </row>
    <row r="14" spans="1:11" s="3" customFormat="1" ht="24" customHeight="1" x14ac:dyDescent="0.25">
      <c r="A14" s="95" t="s">
        <v>0</v>
      </c>
      <c r="B14" s="101" t="s">
        <v>76</v>
      </c>
      <c r="C14" s="101" t="s">
        <v>77</v>
      </c>
      <c r="D14" s="93" t="s">
        <v>1</v>
      </c>
      <c r="E14" s="94"/>
      <c r="K14" s="11"/>
    </row>
    <row r="15" spans="1:11" ht="35.25" customHeight="1" x14ac:dyDescent="0.2">
      <c r="A15" s="96"/>
      <c r="B15" s="101"/>
      <c r="C15" s="101"/>
      <c r="D15" s="4" t="s">
        <v>2</v>
      </c>
      <c r="E15" s="5" t="s">
        <v>59</v>
      </c>
      <c r="K15" s="11"/>
    </row>
    <row r="16" spans="1:11" ht="24" customHeight="1" x14ac:dyDescent="0.2">
      <c r="A16" s="9" t="s">
        <v>52</v>
      </c>
      <c r="B16" s="59">
        <f>'2'!T7</f>
        <v>8962</v>
      </c>
      <c r="C16" s="59">
        <f>'2'!U7</f>
        <v>7113</v>
      </c>
      <c r="D16" s="48">
        <f t="shared" ref="D16:D18" si="2">C16/B16%</f>
        <v>79.368444543628655</v>
      </c>
      <c r="E16" s="49">
        <f t="shared" ref="E16:E18" si="3">C16-B16</f>
        <v>-1849</v>
      </c>
      <c r="K16" s="11"/>
    </row>
    <row r="17" spans="1:11" ht="25.5" customHeight="1" x14ac:dyDescent="0.2">
      <c r="A17" s="1" t="s">
        <v>53</v>
      </c>
      <c r="B17" s="59">
        <f>'2'!W7</f>
        <v>2836</v>
      </c>
      <c r="C17" s="59">
        <f>'2'!X7</f>
        <v>2349</v>
      </c>
      <c r="D17" s="48">
        <f t="shared" si="2"/>
        <v>82.82792665726376</v>
      </c>
      <c r="E17" s="49">
        <f t="shared" si="3"/>
        <v>-487</v>
      </c>
      <c r="K17" s="11"/>
    </row>
    <row r="18" spans="1:11" ht="33.75" customHeight="1" x14ac:dyDescent="0.2">
      <c r="A18" s="1" t="s">
        <v>57</v>
      </c>
      <c r="B18" s="59">
        <f>'2'!Z7</f>
        <v>2354</v>
      </c>
      <c r="C18" s="59">
        <f>'2'!AA7</f>
        <v>2065</v>
      </c>
      <c r="D18" s="48">
        <f t="shared" si="2"/>
        <v>87.723024638912491</v>
      </c>
      <c r="E18" s="49">
        <f t="shared" si="3"/>
        <v>-289</v>
      </c>
      <c r="K18" s="11"/>
    </row>
    <row r="19" spans="1:11" x14ac:dyDescent="0.2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X1" sqref="X1:Y1"/>
    </sheetView>
  </sheetViews>
  <sheetFormatPr defaultRowHeight="14.25" x14ac:dyDescent="0.2"/>
  <cols>
    <col min="1" max="1" width="29.140625" style="37" customWidth="1"/>
    <col min="2" max="2" width="10.28515625" style="37" customWidth="1"/>
    <col min="3" max="3" width="9.42578125" style="37" customWidth="1"/>
    <col min="4" max="4" width="8.28515625" style="37" customWidth="1"/>
    <col min="5" max="5" width="9.85546875" style="37" customWidth="1"/>
    <col min="6" max="6" width="10.140625" style="37" customWidth="1"/>
    <col min="7" max="7" width="7.42578125" style="37" customWidth="1"/>
    <col min="8" max="8" width="9.85546875" style="37" customWidth="1"/>
    <col min="9" max="9" width="10.140625" style="37" customWidth="1"/>
    <col min="10" max="10" width="7.42578125" style="37" customWidth="1"/>
    <col min="11" max="12" width="8.42578125" style="37" customWidth="1"/>
    <col min="13" max="13" width="9" style="37" customWidth="1"/>
    <col min="14" max="14" width="9.5703125" style="37" customWidth="1"/>
    <col min="15" max="15" width="8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54.75" customHeight="1" x14ac:dyDescent="0.35"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21"/>
      <c r="O1" s="21"/>
      <c r="P1" s="21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60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6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28">
        <f>SUM(B8:B28)</f>
        <v>23008</v>
      </c>
      <c r="C7" s="28">
        <f>SUM(C8:C28)</f>
        <v>20496</v>
      </c>
      <c r="D7" s="56">
        <f>IF(B7=0,0,C7/B7)*100</f>
        <v>89.082058414464541</v>
      </c>
      <c r="E7" s="28">
        <f>SUM(E8:E28)</f>
        <v>7183</v>
      </c>
      <c r="F7" s="28">
        <f>SUM(F8:F28)</f>
        <v>6523</v>
      </c>
      <c r="G7" s="56">
        <f>IF(E7=0,0,F7/E7)*100</f>
        <v>90.811638591117912</v>
      </c>
      <c r="H7" s="28">
        <f>SUM(H8:H28)</f>
        <v>2326</v>
      </c>
      <c r="I7" s="28">
        <f>SUM(I8:I28)</f>
        <v>1569</v>
      </c>
      <c r="J7" s="56">
        <f>IF(H7=0,0,I7/H7)*100</f>
        <v>67.454858125537399</v>
      </c>
      <c r="K7" s="28">
        <f>SUM(K8:K28)</f>
        <v>247</v>
      </c>
      <c r="L7" s="28">
        <f>SUM(L8:L28)</f>
        <v>208</v>
      </c>
      <c r="M7" s="56">
        <f>IF(K7=0,0,L7/K7)*100</f>
        <v>84.210526315789465</v>
      </c>
      <c r="N7" s="28">
        <f>SUM(N8:N28)</f>
        <v>205</v>
      </c>
      <c r="O7" s="28">
        <f>SUM(O8:O28)</f>
        <v>214</v>
      </c>
      <c r="P7" s="56">
        <f>IF(N7=0,0,O7/N7)*100</f>
        <v>104.39024390243902</v>
      </c>
      <c r="Q7" s="28">
        <f>SUM(Q8:Q28)</f>
        <v>4928</v>
      </c>
      <c r="R7" s="28">
        <f>SUM(R8:R28)</f>
        <v>5304</v>
      </c>
      <c r="S7" s="56">
        <f>IF(Q7=0,0,R7/Q7)*100</f>
        <v>107.62987012987013</v>
      </c>
      <c r="T7" s="28">
        <f>SUM(T8:T28)</f>
        <v>19708</v>
      </c>
      <c r="U7" s="28">
        <f>SUM(U8:U28)</f>
        <v>15454</v>
      </c>
      <c r="V7" s="56">
        <f>IF(T7=0,0,U7/T7)*100</f>
        <v>78.414856910899118</v>
      </c>
      <c r="W7" s="28">
        <f>SUM(W8:W28)</f>
        <v>4825</v>
      </c>
      <c r="X7" s="28">
        <f>SUM(X8:X28)</f>
        <v>3081</v>
      </c>
      <c r="Y7" s="56">
        <f>IF(W7=0,0,X7/W7)*100</f>
        <v>63.854922279792746</v>
      </c>
      <c r="Z7" s="28">
        <f>SUM(Z8:Z28)</f>
        <v>4001</v>
      </c>
      <c r="AA7" s="28">
        <f>SUM(AA8:AA28)</f>
        <v>2593</v>
      </c>
      <c r="AB7" s="56">
        <f>IF(Z7=0,0,AA7/Z7)*100</f>
        <v>64.808797800549868</v>
      </c>
      <c r="AC7" s="29"/>
      <c r="AF7" s="33"/>
    </row>
    <row r="8" spans="1:32" s="33" customFormat="1" ht="18" customHeight="1" x14ac:dyDescent="0.25">
      <c r="A8" s="51" t="s">
        <v>27</v>
      </c>
      <c r="B8" s="31">
        <v>1217</v>
      </c>
      <c r="C8" s="31">
        <v>1081</v>
      </c>
      <c r="D8" s="57">
        <f t="shared" ref="D8:D28" si="0">IF(B8=0,0,C8/B8)*100</f>
        <v>88.824979457682829</v>
      </c>
      <c r="E8" s="31">
        <v>412</v>
      </c>
      <c r="F8" s="31">
        <v>418</v>
      </c>
      <c r="G8" s="57">
        <f t="shared" ref="G8:G28" si="1">IF(E8=0,0,F8/E8)*100</f>
        <v>101.45631067961165</v>
      </c>
      <c r="H8" s="31">
        <v>149</v>
      </c>
      <c r="I8" s="31">
        <v>118</v>
      </c>
      <c r="J8" s="57">
        <f t="shared" ref="J8:J28" si="2">IF(H8=0,0,I8/H8)*100</f>
        <v>79.194630872483216</v>
      </c>
      <c r="K8" s="31">
        <v>26</v>
      </c>
      <c r="L8" s="31">
        <v>25</v>
      </c>
      <c r="M8" s="57">
        <f t="shared" ref="M8:M28" si="3">IF(K8=0,0,L8/K8)*100</f>
        <v>96.15384615384616</v>
      </c>
      <c r="N8" s="31">
        <v>13</v>
      </c>
      <c r="O8" s="31">
        <v>9</v>
      </c>
      <c r="P8" s="57">
        <f t="shared" ref="P8:P28" si="4">IF(N8=0,0,O8/N8)*100</f>
        <v>69.230769230769226</v>
      </c>
      <c r="Q8" s="31">
        <v>292</v>
      </c>
      <c r="R8" s="46">
        <v>402</v>
      </c>
      <c r="S8" s="57">
        <f t="shared" ref="S8:S28" si="5">IF(Q8=0,0,R8/Q8)*100</f>
        <v>137.67123287671234</v>
      </c>
      <c r="T8" s="31">
        <v>1002</v>
      </c>
      <c r="U8" s="46">
        <v>849</v>
      </c>
      <c r="V8" s="57">
        <f t="shared" ref="V8:V28" si="6">IF(T8=0,0,U8/T8)*100</f>
        <v>84.730538922155688</v>
      </c>
      <c r="W8" s="31">
        <v>219</v>
      </c>
      <c r="X8" s="46">
        <v>187</v>
      </c>
      <c r="Y8" s="57">
        <f t="shared" ref="Y8:Y28" si="7">IF(W8=0,0,X8/W8)*100</f>
        <v>85.388127853881286</v>
      </c>
      <c r="Z8" s="31">
        <v>192</v>
      </c>
      <c r="AA8" s="46">
        <v>175</v>
      </c>
      <c r="AB8" s="57">
        <f t="shared" ref="AB8:AB28" si="8">IF(Z8=0,0,AA8/Z8)*100</f>
        <v>91.145833333333343</v>
      </c>
      <c r="AC8" s="29"/>
      <c r="AD8" s="32"/>
    </row>
    <row r="9" spans="1:32" s="34" customFormat="1" ht="18" customHeight="1" x14ac:dyDescent="0.25">
      <c r="A9" s="52" t="s">
        <v>28</v>
      </c>
      <c r="B9" s="31">
        <v>764</v>
      </c>
      <c r="C9" s="31">
        <v>738</v>
      </c>
      <c r="D9" s="57">
        <f t="shared" si="0"/>
        <v>96.596858638743456</v>
      </c>
      <c r="E9" s="31">
        <v>133</v>
      </c>
      <c r="F9" s="31">
        <v>154</v>
      </c>
      <c r="G9" s="57">
        <f t="shared" si="1"/>
        <v>115.78947368421053</v>
      </c>
      <c r="H9" s="31">
        <v>64</v>
      </c>
      <c r="I9" s="31">
        <v>51</v>
      </c>
      <c r="J9" s="57">
        <f t="shared" si="2"/>
        <v>79.6875</v>
      </c>
      <c r="K9" s="31">
        <v>8</v>
      </c>
      <c r="L9" s="31">
        <v>2</v>
      </c>
      <c r="M9" s="57">
        <f t="shared" si="3"/>
        <v>25</v>
      </c>
      <c r="N9" s="31">
        <v>7</v>
      </c>
      <c r="O9" s="31">
        <v>7</v>
      </c>
      <c r="P9" s="57">
        <f t="shared" si="4"/>
        <v>100</v>
      </c>
      <c r="Q9" s="31">
        <v>116</v>
      </c>
      <c r="R9" s="46">
        <v>128</v>
      </c>
      <c r="S9" s="57">
        <f t="shared" si="5"/>
        <v>110.34482758620689</v>
      </c>
      <c r="T9" s="31">
        <v>681</v>
      </c>
      <c r="U9" s="46">
        <v>639</v>
      </c>
      <c r="V9" s="57">
        <f t="shared" si="6"/>
        <v>93.832599118942724</v>
      </c>
      <c r="W9" s="31">
        <v>68</v>
      </c>
      <c r="X9" s="46">
        <v>79</v>
      </c>
      <c r="Y9" s="57">
        <f t="shared" si="7"/>
        <v>116.1764705882353</v>
      </c>
      <c r="Z9" s="31">
        <v>65</v>
      </c>
      <c r="AA9" s="46">
        <v>73</v>
      </c>
      <c r="AB9" s="57">
        <f t="shared" si="8"/>
        <v>112.30769230769231</v>
      </c>
      <c r="AC9" s="29"/>
      <c r="AD9" s="32"/>
    </row>
    <row r="10" spans="1:32" s="33" customFormat="1" ht="18" customHeight="1" x14ac:dyDescent="0.25">
      <c r="A10" s="52" t="s">
        <v>29</v>
      </c>
      <c r="B10" s="31">
        <v>481</v>
      </c>
      <c r="C10" s="31">
        <v>416</v>
      </c>
      <c r="D10" s="57">
        <f t="shared" si="0"/>
        <v>86.486486486486484</v>
      </c>
      <c r="E10" s="31">
        <v>163</v>
      </c>
      <c r="F10" s="31">
        <v>130</v>
      </c>
      <c r="G10" s="57">
        <f t="shared" si="1"/>
        <v>79.754601226993856</v>
      </c>
      <c r="H10" s="31">
        <v>29</v>
      </c>
      <c r="I10" s="31">
        <v>36</v>
      </c>
      <c r="J10" s="57">
        <f t="shared" si="2"/>
        <v>124.13793103448276</v>
      </c>
      <c r="K10" s="31">
        <v>7</v>
      </c>
      <c r="L10" s="31">
        <v>6</v>
      </c>
      <c r="M10" s="57">
        <f t="shared" si="3"/>
        <v>85.714285714285708</v>
      </c>
      <c r="N10" s="31">
        <v>5</v>
      </c>
      <c r="O10" s="31">
        <v>11</v>
      </c>
      <c r="P10" s="57">
        <f t="shared" si="4"/>
        <v>220.00000000000003</v>
      </c>
      <c r="Q10" s="31">
        <v>130</v>
      </c>
      <c r="R10" s="46">
        <v>121</v>
      </c>
      <c r="S10" s="57">
        <f t="shared" si="5"/>
        <v>93.07692307692308</v>
      </c>
      <c r="T10" s="31">
        <v>425</v>
      </c>
      <c r="U10" s="46">
        <v>338</v>
      </c>
      <c r="V10" s="57">
        <f t="shared" si="6"/>
        <v>79.529411764705884</v>
      </c>
      <c r="W10" s="31">
        <v>118</v>
      </c>
      <c r="X10" s="46">
        <v>67</v>
      </c>
      <c r="Y10" s="57">
        <f t="shared" si="7"/>
        <v>56.779661016949156</v>
      </c>
      <c r="Z10" s="31">
        <v>98</v>
      </c>
      <c r="AA10" s="46">
        <v>55</v>
      </c>
      <c r="AB10" s="57">
        <f t="shared" si="8"/>
        <v>56.12244897959183</v>
      </c>
      <c r="AC10" s="29"/>
      <c r="AD10" s="32"/>
    </row>
    <row r="11" spans="1:32" s="33" customFormat="1" ht="18" customHeight="1" x14ac:dyDescent="0.25">
      <c r="A11" s="52" t="s">
        <v>30</v>
      </c>
      <c r="B11" s="31">
        <v>533</v>
      </c>
      <c r="C11" s="31">
        <v>492</v>
      </c>
      <c r="D11" s="57">
        <f t="shared" si="0"/>
        <v>92.307692307692307</v>
      </c>
      <c r="E11" s="31">
        <v>265</v>
      </c>
      <c r="F11" s="31">
        <v>256</v>
      </c>
      <c r="G11" s="57">
        <f t="shared" si="1"/>
        <v>96.603773584905667</v>
      </c>
      <c r="H11" s="31">
        <v>68</v>
      </c>
      <c r="I11" s="31">
        <v>56</v>
      </c>
      <c r="J11" s="57">
        <f t="shared" si="2"/>
        <v>82.35294117647058</v>
      </c>
      <c r="K11" s="31">
        <v>4</v>
      </c>
      <c r="L11" s="31">
        <v>15</v>
      </c>
      <c r="M11" s="57">
        <f t="shared" si="3"/>
        <v>375</v>
      </c>
      <c r="N11" s="31">
        <v>1</v>
      </c>
      <c r="O11" s="31">
        <v>1</v>
      </c>
      <c r="P11" s="57">
        <f t="shared" si="4"/>
        <v>100</v>
      </c>
      <c r="Q11" s="31">
        <v>229</v>
      </c>
      <c r="R11" s="46">
        <v>243</v>
      </c>
      <c r="S11" s="57">
        <f t="shared" si="5"/>
        <v>106.11353711790392</v>
      </c>
      <c r="T11" s="31">
        <v>409</v>
      </c>
      <c r="U11" s="46">
        <v>343</v>
      </c>
      <c r="V11" s="57">
        <f t="shared" si="6"/>
        <v>83.863080684596582</v>
      </c>
      <c r="W11" s="31">
        <v>163</v>
      </c>
      <c r="X11" s="46">
        <v>118</v>
      </c>
      <c r="Y11" s="57">
        <f t="shared" si="7"/>
        <v>72.392638036809814</v>
      </c>
      <c r="Z11" s="31">
        <v>131</v>
      </c>
      <c r="AA11" s="46">
        <v>80</v>
      </c>
      <c r="AB11" s="57">
        <f t="shared" si="8"/>
        <v>61.068702290076338</v>
      </c>
      <c r="AC11" s="29"/>
      <c r="AD11" s="32"/>
    </row>
    <row r="12" spans="1:32" s="33" customFormat="1" ht="18" customHeight="1" x14ac:dyDescent="0.25">
      <c r="A12" s="52" t="s">
        <v>31</v>
      </c>
      <c r="B12" s="31">
        <v>629</v>
      </c>
      <c r="C12" s="31">
        <v>523</v>
      </c>
      <c r="D12" s="57">
        <f t="shared" si="0"/>
        <v>83.147853736089033</v>
      </c>
      <c r="E12" s="31">
        <v>221</v>
      </c>
      <c r="F12" s="31">
        <v>198</v>
      </c>
      <c r="G12" s="57">
        <f t="shared" si="1"/>
        <v>89.592760180995484</v>
      </c>
      <c r="H12" s="31">
        <v>110</v>
      </c>
      <c r="I12" s="31">
        <v>45</v>
      </c>
      <c r="J12" s="57">
        <f t="shared" si="2"/>
        <v>40.909090909090914</v>
      </c>
      <c r="K12" s="31">
        <v>9</v>
      </c>
      <c r="L12" s="31">
        <v>12</v>
      </c>
      <c r="M12" s="57">
        <f t="shared" si="3"/>
        <v>133.33333333333331</v>
      </c>
      <c r="N12" s="31">
        <v>6</v>
      </c>
      <c r="O12" s="31">
        <v>15</v>
      </c>
      <c r="P12" s="57">
        <f t="shared" si="4"/>
        <v>250</v>
      </c>
      <c r="Q12" s="31">
        <v>180</v>
      </c>
      <c r="R12" s="46">
        <v>176</v>
      </c>
      <c r="S12" s="57">
        <f t="shared" si="5"/>
        <v>97.777777777777771</v>
      </c>
      <c r="T12" s="31">
        <v>477</v>
      </c>
      <c r="U12" s="46">
        <v>417</v>
      </c>
      <c r="V12" s="57">
        <f t="shared" si="6"/>
        <v>87.421383647798748</v>
      </c>
      <c r="W12" s="31">
        <v>116</v>
      </c>
      <c r="X12" s="46">
        <v>98</v>
      </c>
      <c r="Y12" s="57">
        <f t="shared" si="7"/>
        <v>84.482758620689651</v>
      </c>
      <c r="Z12" s="31">
        <v>98</v>
      </c>
      <c r="AA12" s="46">
        <v>87</v>
      </c>
      <c r="AB12" s="57">
        <f t="shared" si="8"/>
        <v>88.775510204081627</v>
      </c>
      <c r="AC12" s="29"/>
      <c r="AD12" s="32"/>
    </row>
    <row r="13" spans="1:32" s="33" customFormat="1" ht="18" customHeight="1" x14ac:dyDescent="0.25">
      <c r="A13" s="52" t="s">
        <v>32</v>
      </c>
      <c r="B13" s="31">
        <v>633</v>
      </c>
      <c r="C13" s="31">
        <v>542</v>
      </c>
      <c r="D13" s="57">
        <f t="shared" si="0"/>
        <v>85.624012638230653</v>
      </c>
      <c r="E13" s="31">
        <v>220</v>
      </c>
      <c r="F13" s="31">
        <v>206</v>
      </c>
      <c r="G13" s="57">
        <f t="shared" si="1"/>
        <v>93.63636363636364</v>
      </c>
      <c r="H13" s="31">
        <v>82</v>
      </c>
      <c r="I13" s="31">
        <v>42</v>
      </c>
      <c r="J13" s="57">
        <f t="shared" si="2"/>
        <v>51.219512195121951</v>
      </c>
      <c r="K13" s="31">
        <v>6</v>
      </c>
      <c r="L13" s="31">
        <v>3</v>
      </c>
      <c r="M13" s="57">
        <f t="shared" si="3"/>
        <v>50</v>
      </c>
      <c r="N13" s="31">
        <v>1</v>
      </c>
      <c r="O13" s="31">
        <v>1</v>
      </c>
      <c r="P13" s="57">
        <f t="shared" si="4"/>
        <v>100</v>
      </c>
      <c r="Q13" s="31">
        <v>186</v>
      </c>
      <c r="R13" s="46">
        <v>172</v>
      </c>
      <c r="S13" s="57">
        <f t="shared" si="5"/>
        <v>92.473118279569889</v>
      </c>
      <c r="T13" s="31">
        <v>512</v>
      </c>
      <c r="U13" s="46">
        <v>423</v>
      </c>
      <c r="V13" s="57">
        <f t="shared" si="6"/>
        <v>82.6171875</v>
      </c>
      <c r="W13" s="31">
        <v>154</v>
      </c>
      <c r="X13" s="46">
        <v>107</v>
      </c>
      <c r="Y13" s="57">
        <f t="shared" si="7"/>
        <v>69.480519480519476</v>
      </c>
      <c r="Z13" s="31">
        <v>133</v>
      </c>
      <c r="AA13" s="46">
        <v>90</v>
      </c>
      <c r="AB13" s="57">
        <f t="shared" si="8"/>
        <v>67.669172932330824</v>
      </c>
      <c r="AC13" s="29"/>
      <c r="AD13" s="32"/>
    </row>
    <row r="14" spans="1:32" s="33" customFormat="1" ht="18" customHeight="1" x14ac:dyDescent="0.25">
      <c r="A14" s="52" t="s">
        <v>33</v>
      </c>
      <c r="B14" s="31">
        <v>127</v>
      </c>
      <c r="C14" s="31">
        <v>116</v>
      </c>
      <c r="D14" s="57">
        <f t="shared" si="0"/>
        <v>91.338582677165363</v>
      </c>
      <c r="E14" s="31">
        <v>73</v>
      </c>
      <c r="F14" s="31">
        <v>71</v>
      </c>
      <c r="G14" s="57">
        <f t="shared" si="1"/>
        <v>97.260273972602747</v>
      </c>
      <c r="H14" s="31">
        <v>30</v>
      </c>
      <c r="I14" s="31">
        <v>13</v>
      </c>
      <c r="J14" s="57">
        <f t="shared" si="2"/>
        <v>43.333333333333336</v>
      </c>
      <c r="K14" s="31">
        <v>9</v>
      </c>
      <c r="L14" s="31">
        <v>2</v>
      </c>
      <c r="M14" s="57">
        <f t="shared" si="3"/>
        <v>22.222222222222221</v>
      </c>
      <c r="N14" s="31">
        <v>5</v>
      </c>
      <c r="O14" s="31">
        <v>7</v>
      </c>
      <c r="P14" s="57">
        <f t="shared" si="4"/>
        <v>140</v>
      </c>
      <c r="Q14" s="31">
        <v>61</v>
      </c>
      <c r="R14" s="46">
        <v>57</v>
      </c>
      <c r="S14" s="57">
        <f t="shared" si="5"/>
        <v>93.442622950819683</v>
      </c>
      <c r="T14" s="31">
        <v>86</v>
      </c>
      <c r="U14" s="46">
        <v>84</v>
      </c>
      <c r="V14" s="57">
        <f t="shared" si="6"/>
        <v>97.674418604651152</v>
      </c>
      <c r="W14" s="31">
        <v>41</v>
      </c>
      <c r="X14" s="46">
        <v>41</v>
      </c>
      <c r="Y14" s="57">
        <f t="shared" si="7"/>
        <v>100</v>
      </c>
      <c r="Z14" s="31">
        <v>38</v>
      </c>
      <c r="AA14" s="46">
        <v>37</v>
      </c>
      <c r="AB14" s="57">
        <f t="shared" si="8"/>
        <v>97.368421052631575</v>
      </c>
      <c r="AC14" s="29"/>
      <c r="AD14" s="32"/>
    </row>
    <row r="15" spans="1:32" s="33" customFormat="1" ht="18" customHeight="1" x14ac:dyDescent="0.25">
      <c r="A15" s="52" t="s">
        <v>34</v>
      </c>
      <c r="B15" s="31">
        <v>681</v>
      </c>
      <c r="C15" s="31">
        <v>609</v>
      </c>
      <c r="D15" s="57">
        <f t="shared" si="0"/>
        <v>89.427312775330392</v>
      </c>
      <c r="E15" s="31">
        <v>290</v>
      </c>
      <c r="F15" s="31">
        <v>206</v>
      </c>
      <c r="G15" s="57">
        <f t="shared" si="1"/>
        <v>71.034482758620683</v>
      </c>
      <c r="H15" s="31">
        <v>52</v>
      </c>
      <c r="I15" s="31">
        <v>57</v>
      </c>
      <c r="J15" s="57">
        <f t="shared" si="2"/>
        <v>109.61538461538463</v>
      </c>
      <c r="K15" s="31">
        <v>7</v>
      </c>
      <c r="L15" s="31">
        <v>9</v>
      </c>
      <c r="M15" s="57">
        <f t="shared" si="3"/>
        <v>128.57142857142858</v>
      </c>
      <c r="N15" s="31">
        <v>3</v>
      </c>
      <c r="O15" s="31">
        <v>3</v>
      </c>
      <c r="P15" s="57">
        <f t="shared" si="4"/>
        <v>100</v>
      </c>
      <c r="Q15" s="31">
        <v>242</v>
      </c>
      <c r="R15" s="46">
        <v>178</v>
      </c>
      <c r="S15" s="57">
        <f t="shared" si="5"/>
        <v>73.553719008264466</v>
      </c>
      <c r="T15" s="31">
        <v>597</v>
      </c>
      <c r="U15" s="46">
        <v>485</v>
      </c>
      <c r="V15" s="57">
        <f t="shared" si="6"/>
        <v>81.239530988274709</v>
      </c>
      <c r="W15" s="31">
        <v>219</v>
      </c>
      <c r="X15" s="46">
        <v>86</v>
      </c>
      <c r="Y15" s="57">
        <f t="shared" si="7"/>
        <v>39.269406392694059</v>
      </c>
      <c r="Z15" s="31">
        <v>182</v>
      </c>
      <c r="AA15" s="46">
        <v>74</v>
      </c>
      <c r="AB15" s="57">
        <f t="shared" si="8"/>
        <v>40.659340659340657</v>
      </c>
      <c r="AC15" s="29"/>
      <c r="AD15" s="32"/>
    </row>
    <row r="16" spans="1:32" s="33" customFormat="1" ht="18" customHeight="1" x14ac:dyDescent="0.25">
      <c r="A16" s="52" t="s">
        <v>35</v>
      </c>
      <c r="B16" s="31">
        <v>466</v>
      </c>
      <c r="C16" s="31">
        <v>410</v>
      </c>
      <c r="D16" s="57">
        <f t="shared" si="0"/>
        <v>87.982832618025753</v>
      </c>
      <c r="E16" s="31">
        <v>160</v>
      </c>
      <c r="F16" s="31">
        <v>131</v>
      </c>
      <c r="G16" s="57">
        <f t="shared" si="1"/>
        <v>81.875</v>
      </c>
      <c r="H16" s="31">
        <v>47</v>
      </c>
      <c r="I16" s="31">
        <v>30</v>
      </c>
      <c r="J16" s="57">
        <f t="shared" si="2"/>
        <v>63.829787234042556</v>
      </c>
      <c r="K16" s="31">
        <v>7</v>
      </c>
      <c r="L16" s="31">
        <v>11</v>
      </c>
      <c r="M16" s="57">
        <f t="shared" si="3"/>
        <v>157.14285714285714</v>
      </c>
      <c r="N16" s="31">
        <v>13</v>
      </c>
      <c r="O16" s="31">
        <v>15</v>
      </c>
      <c r="P16" s="57">
        <f t="shared" si="4"/>
        <v>115.38461538461537</v>
      </c>
      <c r="Q16" s="31">
        <v>141</v>
      </c>
      <c r="R16" s="46">
        <v>128</v>
      </c>
      <c r="S16" s="57">
        <f t="shared" si="5"/>
        <v>90.780141843971634</v>
      </c>
      <c r="T16" s="31">
        <v>396</v>
      </c>
      <c r="U16" s="46">
        <v>338</v>
      </c>
      <c r="V16" s="57">
        <f t="shared" si="6"/>
        <v>85.353535353535349</v>
      </c>
      <c r="W16" s="31">
        <v>92</v>
      </c>
      <c r="X16" s="46">
        <v>62</v>
      </c>
      <c r="Y16" s="57">
        <f t="shared" si="7"/>
        <v>67.391304347826093</v>
      </c>
      <c r="Z16" s="31">
        <v>83</v>
      </c>
      <c r="AA16" s="46">
        <v>57</v>
      </c>
      <c r="AB16" s="57">
        <f t="shared" si="8"/>
        <v>68.674698795180717</v>
      </c>
      <c r="AC16" s="29"/>
      <c r="AD16" s="32"/>
    </row>
    <row r="17" spans="1:30" s="33" customFormat="1" ht="18" customHeight="1" x14ac:dyDescent="0.25">
      <c r="A17" s="52" t="s">
        <v>36</v>
      </c>
      <c r="B17" s="31">
        <v>409</v>
      </c>
      <c r="C17" s="31">
        <v>420</v>
      </c>
      <c r="D17" s="57">
        <f t="shared" si="0"/>
        <v>102.68948655256725</v>
      </c>
      <c r="E17" s="31">
        <v>209</v>
      </c>
      <c r="F17" s="31">
        <v>232</v>
      </c>
      <c r="G17" s="57">
        <f t="shared" si="1"/>
        <v>111.00478468899522</v>
      </c>
      <c r="H17" s="31">
        <v>86</v>
      </c>
      <c r="I17" s="31">
        <v>83</v>
      </c>
      <c r="J17" s="57">
        <f t="shared" si="2"/>
        <v>96.511627906976756</v>
      </c>
      <c r="K17" s="31">
        <v>14</v>
      </c>
      <c r="L17" s="31">
        <v>9</v>
      </c>
      <c r="M17" s="57">
        <f t="shared" si="3"/>
        <v>64.285714285714292</v>
      </c>
      <c r="N17" s="31">
        <v>3</v>
      </c>
      <c r="O17" s="31">
        <v>3</v>
      </c>
      <c r="P17" s="57">
        <f t="shared" si="4"/>
        <v>100</v>
      </c>
      <c r="Q17" s="31">
        <v>175</v>
      </c>
      <c r="R17" s="46">
        <v>189</v>
      </c>
      <c r="S17" s="57">
        <f t="shared" si="5"/>
        <v>108</v>
      </c>
      <c r="T17" s="31">
        <v>292</v>
      </c>
      <c r="U17" s="46">
        <v>243</v>
      </c>
      <c r="V17" s="57">
        <f t="shared" si="6"/>
        <v>83.219178082191775</v>
      </c>
      <c r="W17" s="31">
        <v>128</v>
      </c>
      <c r="X17" s="46">
        <v>90</v>
      </c>
      <c r="Y17" s="57">
        <f t="shared" si="7"/>
        <v>70.3125</v>
      </c>
      <c r="Z17" s="31">
        <v>106</v>
      </c>
      <c r="AA17" s="46">
        <v>78</v>
      </c>
      <c r="AB17" s="57">
        <f t="shared" si="8"/>
        <v>73.584905660377359</v>
      </c>
      <c r="AC17" s="29"/>
      <c r="AD17" s="32"/>
    </row>
    <row r="18" spans="1:30" s="33" customFormat="1" ht="18" customHeight="1" x14ac:dyDescent="0.25">
      <c r="A18" s="52" t="s">
        <v>37</v>
      </c>
      <c r="B18" s="31">
        <v>570</v>
      </c>
      <c r="C18" s="31">
        <v>516</v>
      </c>
      <c r="D18" s="57">
        <f t="shared" si="0"/>
        <v>90.526315789473685</v>
      </c>
      <c r="E18" s="31">
        <v>212</v>
      </c>
      <c r="F18" s="31">
        <v>186</v>
      </c>
      <c r="G18" s="57">
        <f t="shared" si="1"/>
        <v>87.735849056603783</v>
      </c>
      <c r="H18" s="31">
        <v>41</v>
      </c>
      <c r="I18" s="31">
        <v>41</v>
      </c>
      <c r="J18" s="57">
        <f t="shared" si="2"/>
        <v>100</v>
      </c>
      <c r="K18" s="31">
        <v>7</v>
      </c>
      <c r="L18" s="31">
        <v>3</v>
      </c>
      <c r="M18" s="57">
        <f t="shared" si="3"/>
        <v>42.857142857142854</v>
      </c>
      <c r="N18" s="31">
        <v>0</v>
      </c>
      <c r="O18" s="31">
        <v>5</v>
      </c>
      <c r="P18" s="57">
        <f t="shared" si="4"/>
        <v>0</v>
      </c>
      <c r="Q18" s="31">
        <v>153</v>
      </c>
      <c r="R18" s="46">
        <v>159</v>
      </c>
      <c r="S18" s="57">
        <f t="shared" si="5"/>
        <v>103.92156862745099</v>
      </c>
      <c r="T18" s="31">
        <v>501</v>
      </c>
      <c r="U18" s="46">
        <v>427</v>
      </c>
      <c r="V18" s="57">
        <f t="shared" si="6"/>
        <v>85.229540918163664</v>
      </c>
      <c r="W18" s="31">
        <v>161</v>
      </c>
      <c r="X18" s="46">
        <v>99</v>
      </c>
      <c r="Y18" s="57">
        <f t="shared" si="7"/>
        <v>61.490683229813669</v>
      </c>
      <c r="Z18" s="31">
        <v>124</v>
      </c>
      <c r="AA18" s="46">
        <v>84</v>
      </c>
      <c r="AB18" s="57">
        <f t="shared" si="8"/>
        <v>67.741935483870961</v>
      </c>
      <c r="AC18" s="29"/>
      <c r="AD18" s="32"/>
    </row>
    <row r="19" spans="1:30" s="33" customFormat="1" ht="18" customHeight="1" x14ac:dyDescent="0.25">
      <c r="A19" s="52" t="s">
        <v>38</v>
      </c>
      <c r="B19" s="31">
        <v>1217</v>
      </c>
      <c r="C19" s="31">
        <v>1149</v>
      </c>
      <c r="D19" s="57">
        <f t="shared" si="0"/>
        <v>94.412489728841408</v>
      </c>
      <c r="E19" s="31">
        <v>364</v>
      </c>
      <c r="F19" s="31">
        <v>397</v>
      </c>
      <c r="G19" s="57">
        <f t="shared" si="1"/>
        <v>109.06593406593406</v>
      </c>
      <c r="H19" s="31">
        <v>152</v>
      </c>
      <c r="I19" s="31">
        <v>160</v>
      </c>
      <c r="J19" s="57">
        <f t="shared" si="2"/>
        <v>105.26315789473684</v>
      </c>
      <c r="K19" s="31">
        <v>22</v>
      </c>
      <c r="L19" s="31">
        <v>18</v>
      </c>
      <c r="M19" s="57">
        <f t="shared" si="3"/>
        <v>81.818181818181827</v>
      </c>
      <c r="N19" s="31">
        <v>15</v>
      </c>
      <c r="O19" s="31">
        <v>32</v>
      </c>
      <c r="P19" s="57">
        <f t="shared" si="4"/>
        <v>213.33333333333334</v>
      </c>
      <c r="Q19" s="31">
        <v>291</v>
      </c>
      <c r="R19" s="46">
        <v>366</v>
      </c>
      <c r="S19" s="57">
        <f t="shared" si="5"/>
        <v>125.77319587628865</v>
      </c>
      <c r="T19" s="31">
        <v>992</v>
      </c>
      <c r="U19" s="46">
        <v>789</v>
      </c>
      <c r="V19" s="57">
        <f t="shared" si="6"/>
        <v>79.536290322580655</v>
      </c>
      <c r="W19" s="31">
        <v>214</v>
      </c>
      <c r="X19" s="46">
        <v>163</v>
      </c>
      <c r="Y19" s="57">
        <f t="shared" si="7"/>
        <v>76.168224299065429</v>
      </c>
      <c r="Z19" s="31">
        <v>187</v>
      </c>
      <c r="AA19" s="46">
        <v>148</v>
      </c>
      <c r="AB19" s="57">
        <f t="shared" si="8"/>
        <v>79.144385026737979</v>
      </c>
      <c r="AC19" s="29"/>
      <c r="AD19" s="32"/>
    </row>
    <row r="20" spans="1:30" s="33" customFormat="1" ht="18" customHeight="1" x14ac:dyDescent="0.25">
      <c r="A20" s="52" t="s">
        <v>39</v>
      </c>
      <c r="B20" s="31">
        <v>281</v>
      </c>
      <c r="C20" s="31">
        <v>258</v>
      </c>
      <c r="D20" s="57">
        <f t="shared" si="0"/>
        <v>91.814946619217082</v>
      </c>
      <c r="E20" s="31">
        <v>151</v>
      </c>
      <c r="F20" s="31">
        <v>98</v>
      </c>
      <c r="G20" s="57">
        <f t="shared" si="1"/>
        <v>64.900662251655632</v>
      </c>
      <c r="H20" s="31">
        <v>57</v>
      </c>
      <c r="I20" s="31">
        <v>25</v>
      </c>
      <c r="J20" s="57">
        <f t="shared" si="2"/>
        <v>43.859649122807014</v>
      </c>
      <c r="K20" s="31">
        <v>8</v>
      </c>
      <c r="L20" s="31">
        <v>3</v>
      </c>
      <c r="M20" s="57">
        <f t="shared" si="3"/>
        <v>37.5</v>
      </c>
      <c r="N20" s="31">
        <v>13</v>
      </c>
      <c r="O20" s="31">
        <v>16</v>
      </c>
      <c r="P20" s="57">
        <f t="shared" si="4"/>
        <v>123.07692307692308</v>
      </c>
      <c r="Q20" s="31">
        <v>103</v>
      </c>
      <c r="R20" s="46">
        <v>82</v>
      </c>
      <c r="S20" s="57">
        <f t="shared" si="5"/>
        <v>79.611650485436897</v>
      </c>
      <c r="T20" s="31">
        <v>195</v>
      </c>
      <c r="U20" s="46">
        <v>198</v>
      </c>
      <c r="V20" s="57">
        <f t="shared" si="6"/>
        <v>101.53846153846153</v>
      </c>
      <c r="W20" s="31">
        <v>86</v>
      </c>
      <c r="X20" s="46">
        <v>48</v>
      </c>
      <c r="Y20" s="57">
        <f t="shared" si="7"/>
        <v>55.813953488372093</v>
      </c>
      <c r="Z20" s="31">
        <v>69</v>
      </c>
      <c r="AA20" s="46">
        <v>43</v>
      </c>
      <c r="AB20" s="57">
        <f t="shared" si="8"/>
        <v>62.318840579710141</v>
      </c>
      <c r="AC20" s="29"/>
      <c r="AD20" s="32"/>
    </row>
    <row r="21" spans="1:30" s="33" customFormat="1" ht="18" customHeight="1" x14ac:dyDescent="0.25">
      <c r="A21" s="52" t="s">
        <v>40</v>
      </c>
      <c r="B21" s="31">
        <v>400</v>
      </c>
      <c r="C21" s="31">
        <v>348</v>
      </c>
      <c r="D21" s="57">
        <f t="shared" si="0"/>
        <v>87</v>
      </c>
      <c r="E21" s="31">
        <v>197</v>
      </c>
      <c r="F21" s="31">
        <v>185</v>
      </c>
      <c r="G21" s="57">
        <f t="shared" si="1"/>
        <v>93.90862944162437</v>
      </c>
      <c r="H21" s="31">
        <v>70</v>
      </c>
      <c r="I21" s="31">
        <v>60</v>
      </c>
      <c r="J21" s="57">
        <f t="shared" si="2"/>
        <v>85.714285714285708</v>
      </c>
      <c r="K21" s="31">
        <v>3</v>
      </c>
      <c r="L21" s="31">
        <v>6</v>
      </c>
      <c r="M21" s="57">
        <f t="shared" si="3"/>
        <v>200</v>
      </c>
      <c r="N21" s="31">
        <v>19</v>
      </c>
      <c r="O21" s="31">
        <v>8</v>
      </c>
      <c r="P21" s="57">
        <f t="shared" si="4"/>
        <v>42.105263157894733</v>
      </c>
      <c r="Q21" s="31">
        <v>117</v>
      </c>
      <c r="R21" s="46">
        <v>135</v>
      </c>
      <c r="S21" s="57">
        <f t="shared" si="5"/>
        <v>115.38461538461537</v>
      </c>
      <c r="T21" s="31">
        <v>278</v>
      </c>
      <c r="U21" s="46">
        <v>234</v>
      </c>
      <c r="V21" s="57">
        <f t="shared" si="6"/>
        <v>84.172661870503589</v>
      </c>
      <c r="W21" s="31">
        <v>117</v>
      </c>
      <c r="X21" s="46">
        <v>84</v>
      </c>
      <c r="Y21" s="57">
        <f t="shared" si="7"/>
        <v>71.794871794871796</v>
      </c>
      <c r="Z21" s="31">
        <v>88</v>
      </c>
      <c r="AA21" s="46">
        <v>69</v>
      </c>
      <c r="AB21" s="57">
        <f t="shared" si="8"/>
        <v>78.409090909090907</v>
      </c>
      <c r="AC21" s="29"/>
      <c r="AD21" s="32"/>
    </row>
    <row r="22" spans="1:30" s="33" customFormat="1" ht="18" customHeight="1" x14ac:dyDescent="0.25">
      <c r="A22" s="52" t="s">
        <v>41</v>
      </c>
      <c r="B22" s="31">
        <v>277</v>
      </c>
      <c r="C22" s="31">
        <v>207</v>
      </c>
      <c r="D22" s="57">
        <f t="shared" si="0"/>
        <v>74.729241877256314</v>
      </c>
      <c r="E22" s="31">
        <v>244</v>
      </c>
      <c r="F22" s="31">
        <v>197</v>
      </c>
      <c r="G22" s="57">
        <f t="shared" si="1"/>
        <v>80.737704918032776</v>
      </c>
      <c r="H22" s="31">
        <v>62</v>
      </c>
      <c r="I22" s="31">
        <v>36</v>
      </c>
      <c r="J22" s="57">
        <f t="shared" si="2"/>
        <v>58.064516129032263</v>
      </c>
      <c r="K22" s="31">
        <v>7</v>
      </c>
      <c r="L22" s="31">
        <v>5</v>
      </c>
      <c r="M22" s="57">
        <f t="shared" si="3"/>
        <v>71.428571428571431</v>
      </c>
      <c r="N22" s="31">
        <v>12</v>
      </c>
      <c r="O22" s="31">
        <v>3</v>
      </c>
      <c r="P22" s="57">
        <f t="shared" si="4"/>
        <v>25</v>
      </c>
      <c r="Q22" s="31">
        <v>174</v>
      </c>
      <c r="R22" s="46">
        <v>195</v>
      </c>
      <c r="S22" s="57">
        <f t="shared" si="5"/>
        <v>112.06896551724137</v>
      </c>
      <c r="T22" s="31">
        <v>154</v>
      </c>
      <c r="U22" s="46">
        <v>103</v>
      </c>
      <c r="V22" s="57">
        <f t="shared" si="6"/>
        <v>66.883116883116884</v>
      </c>
      <c r="W22" s="31">
        <v>150</v>
      </c>
      <c r="X22" s="46">
        <v>95</v>
      </c>
      <c r="Y22" s="57">
        <f t="shared" si="7"/>
        <v>63.333333333333329</v>
      </c>
      <c r="Z22" s="31">
        <v>118</v>
      </c>
      <c r="AA22" s="46">
        <v>86</v>
      </c>
      <c r="AB22" s="57">
        <f t="shared" si="8"/>
        <v>72.881355932203391</v>
      </c>
      <c r="AC22" s="29"/>
      <c r="AD22" s="32"/>
    </row>
    <row r="23" spans="1:30" s="33" customFormat="1" ht="18" customHeight="1" x14ac:dyDescent="0.25">
      <c r="A23" s="52" t="s">
        <v>42</v>
      </c>
      <c r="B23" s="31">
        <v>395</v>
      </c>
      <c r="C23" s="31">
        <v>345</v>
      </c>
      <c r="D23" s="57">
        <f t="shared" si="0"/>
        <v>87.341772151898738</v>
      </c>
      <c r="E23" s="31">
        <v>200</v>
      </c>
      <c r="F23" s="31">
        <v>189</v>
      </c>
      <c r="G23" s="57">
        <f t="shared" si="1"/>
        <v>94.5</v>
      </c>
      <c r="H23" s="31">
        <v>45</v>
      </c>
      <c r="I23" s="31">
        <v>31</v>
      </c>
      <c r="J23" s="57">
        <f t="shared" si="2"/>
        <v>68.888888888888886</v>
      </c>
      <c r="K23" s="31">
        <v>7</v>
      </c>
      <c r="L23" s="31">
        <v>7</v>
      </c>
      <c r="M23" s="57">
        <f t="shared" si="3"/>
        <v>100</v>
      </c>
      <c r="N23" s="31">
        <v>1</v>
      </c>
      <c r="O23" s="31">
        <v>4</v>
      </c>
      <c r="P23" s="57">
        <f t="shared" si="4"/>
        <v>400</v>
      </c>
      <c r="Q23" s="31">
        <v>130</v>
      </c>
      <c r="R23" s="46">
        <v>116</v>
      </c>
      <c r="S23" s="57">
        <f t="shared" si="5"/>
        <v>89.230769230769241</v>
      </c>
      <c r="T23" s="31">
        <v>313</v>
      </c>
      <c r="U23" s="46">
        <v>252</v>
      </c>
      <c r="V23" s="57">
        <f t="shared" si="6"/>
        <v>80.511182108626201</v>
      </c>
      <c r="W23" s="31">
        <v>127</v>
      </c>
      <c r="X23" s="46">
        <v>96</v>
      </c>
      <c r="Y23" s="57">
        <f t="shared" si="7"/>
        <v>75.590551181102356</v>
      </c>
      <c r="Z23" s="31">
        <v>104</v>
      </c>
      <c r="AA23" s="46">
        <v>75</v>
      </c>
      <c r="AB23" s="57">
        <f t="shared" si="8"/>
        <v>72.115384615384613</v>
      </c>
      <c r="AC23" s="29"/>
      <c r="AD23" s="32"/>
    </row>
    <row r="24" spans="1:30" s="33" customFormat="1" ht="18" customHeight="1" x14ac:dyDescent="0.25">
      <c r="A24" s="52" t="s">
        <v>43</v>
      </c>
      <c r="B24" s="31">
        <v>449</v>
      </c>
      <c r="C24" s="31">
        <v>382</v>
      </c>
      <c r="D24" s="57">
        <f t="shared" si="0"/>
        <v>85.077951002227167</v>
      </c>
      <c r="E24" s="31">
        <v>173</v>
      </c>
      <c r="F24" s="31">
        <v>151</v>
      </c>
      <c r="G24" s="57">
        <f t="shared" si="1"/>
        <v>87.283236994219649</v>
      </c>
      <c r="H24" s="31">
        <v>64</v>
      </c>
      <c r="I24" s="31">
        <v>52</v>
      </c>
      <c r="J24" s="57">
        <f t="shared" si="2"/>
        <v>81.25</v>
      </c>
      <c r="K24" s="31">
        <v>14</v>
      </c>
      <c r="L24" s="31">
        <v>6</v>
      </c>
      <c r="M24" s="57">
        <f t="shared" si="3"/>
        <v>42.857142857142854</v>
      </c>
      <c r="N24" s="31">
        <v>6</v>
      </c>
      <c r="O24" s="31">
        <v>3</v>
      </c>
      <c r="P24" s="57">
        <f t="shared" si="4"/>
        <v>50</v>
      </c>
      <c r="Q24" s="31">
        <v>146</v>
      </c>
      <c r="R24" s="46">
        <v>123</v>
      </c>
      <c r="S24" s="57">
        <f t="shared" si="5"/>
        <v>84.246575342465761</v>
      </c>
      <c r="T24" s="31">
        <v>349</v>
      </c>
      <c r="U24" s="46">
        <v>300</v>
      </c>
      <c r="V24" s="57">
        <f t="shared" si="6"/>
        <v>85.959885386819479</v>
      </c>
      <c r="W24" s="31">
        <v>100</v>
      </c>
      <c r="X24" s="46">
        <v>84</v>
      </c>
      <c r="Y24" s="57">
        <f t="shared" si="7"/>
        <v>84</v>
      </c>
      <c r="Z24" s="31">
        <v>78</v>
      </c>
      <c r="AA24" s="46">
        <v>72</v>
      </c>
      <c r="AB24" s="57">
        <f t="shared" si="8"/>
        <v>92.307692307692307</v>
      </c>
      <c r="AC24" s="29"/>
      <c r="AD24" s="32"/>
    </row>
    <row r="25" spans="1:30" s="33" customFormat="1" ht="18" customHeight="1" x14ac:dyDescent="0.25">
      <c r="A25" s="53" t="s">
        <v>44</v>
      </c>
      <c r="B25" s="31">
        <v>617</v>
      </c>
      <c r="C25" s="31">
        <v>544</v>
      </c>
      <c r="D25" s="57">
        <f t="shared" si="0"/>
        <v>88.168557536466778</v>
      </c>
      <c r="E25" s="31">
        <v>344</v>
      </c>
      <c r="F25" s="31">
        <v>269</v>
      </c>
      <c r="G25" s="57">
        <f t="shared" si="1"/>
        <v>78.197674418604649</v>
      </c>
      <c r="H25" s="31">
        <v>63</v>
      </c>
      <c r="I25" s="31">
        <v>50</v>
      </c>
      <c r="J25" s="57">
        <f t="shared" si="2"/>
        <v>79.365079365079367</v>
      </c>
      <c r="K25" s="31">
        <v>9</v>
      </c>
      <c r="L25" s="31">
        <v>3</v>
      </c>
      <c r="M25" s="57">
        <f t="shared" si="3"/>
        <v>33.333333333333329</v>
      </c>
      <c r="N25" s="31">
        <v>6</v>
      </c>
      <c r="O25" s="31">
        <v>17</v>
      </c>
      <c r="P25" s="57">
        <f t="shared" si="4"/>
        <v>283.33333333333337</v>
      </c>
      <c r="Q25" s="31">
        <v>206</v>
      </c>
      <c r="R25" s="46">
        <v>241</v>
      </c>
      <c r="S25" s="57">
        <f t="shared" si="5"/>
        <v>116.99029126213591</v>
      </c>
      <c r="T25" s="31">
        <v>486</v>
      </c>
      <c r="U25" s="46">
        <v>379</v>
      </c>
      <c r="V25" s="57">
        <f t="shared" si="6"/>
        <v>77.983539094650197</v>
      </c>
      <c r="W25" s="31">
        <v>242</v>
      </c>
      <c r="X25" s="46">
        <v>116</v>
      </c>
      <c r="Y25" s="57">
        <f t="shared" si="7"/>
        <v>47.933884297520663</v>
      </c>
      <c r="Z25" s="31">
        <v>207</v>
      </c>
      <c r="AA25" s="46">
        <v>93</v>
      </c>
      <c r="AB25" s="57">
        <f t="shared" si="8"/>
        <v>44.927536231884055</v>
      </c>
      <c r="AC25" s="29"/>
      <c r="AD25" s="32"/>
    </row>
    <row r="26" spans="1:30" s="33" customFormat="1" ht="18" customHeight="1" x14ac:dyDescent="0.25">
      <c r="A26" s="52" t="s">
        <v>45</v>
      </c>
      <c r="B26" s="31">
        <v>8119</v>
      </c>
      <c r="C26" s="31">
        <v>7152</v>
      </c>
      <c r="D26" s="57">
        <f t="shared" si="0"/>
        <v>88.08966621505111</v>
      </c>
      <c r="E26" s="31">
        <v>1966</v>
      </c>
      <c r="F26" s="31">
        <v>1838</v>
      </c>
      <c r="G26" s="57">
        <f t="shared" si="1"/>
        <v>93.489318413021365</v>
      </c>
      <c r="H26" s="31">
        <v>620</v>
      </c>
      <c r="I26" s="31">
        <v>259</v>
      </c>
      <c r="J26" s="57">
        <f t="shared" si="2"/>
        <v>41.774193548387096</v>
      </c>
      <c r="K26" s="31">
        <v>31</v>
      </c>
      <c r="L26" s="31">
        <v>20</v>
      </c>
      <c r="M26" s="57">
        <f t="shared" si="3"/>
        <v>64.516129032258064</v>
      </c>
      <c r="N26" s="31">
        <v>16</v>
      </c>
      <c r="O26" s="31">
        <v>7</v>
      </c>
      <c r="P26" s="57">
        <f t="shared" si="4"/>
        <v>43.75</v>
      </c>
      <c r="Q26" s="31">
        <v>891</v>
      </c>
      <c r="R26" s="46">
        <v>1128</v>
      </c>
      <c r="S26" s="57">
        <f t="shared" si="5"/>
        <v>126.5993265993266</v>
      </c>
      <c r="T26" s="31">
        <v>7529</v>
      </c>
      <c r="U26" s="46">
        <v>5096</v>
      </c>
      <c r="V26" s="57">
        <f t="shared" si="6"/>
        <v>67.684951520786299</v>
      </c>
      <c r="W26" s="31">
        <v>1551</v>
      </c>
      <c r="X26" s="46">
        <v>896</v>
      </c>
      <c r="Y26" s="57">
        <f t="shared" si="7"/>
        <v>57.769181173436493</v>
      </c>
      <c r="Z26" s="31">
        <v>1247</v>
      </c>
      <c r="AA26" s="46">
        <v>716</v>
      </c>
      <c r="AB26" s="57">
        <f t="shared" si="8"/>
        <v>57.417802726543712</v>
      </c>
      <c r="AC26" s="29"/>
      <c r="AD26" s="32"/>
    </row>
    <row r="27" spans="1:30" s="33" customFormat="1" ht="18" customHeight="1" x14ac:dyDescent="0.25">
      <c r="A27" s="52" t="s">
        <v>46</v>
      </c>
      <c r="B27" s="31">
        <v>2658</v>
      </c>
      <c r="C27" s="31">
        <v>2393</v>
      </c>
      <c r="D27" s="57">
        <f t="shared" si="0"/>
        <v>90.030097817908199</v>
      </c>
      <c r="E27" s="31">
        <v>568</v>
      </c>
      <c r="F27" s="31">
        <v>514</v>
      </c>
      <c r="G27" s="57">
        <f t="shared" si="1"/>
        <v>90.492957746478879</v>
      </c>
      <c r="H27" s="31">
        <v>214</v>
      </c>
      <c r="I27" s="31">
        <v>123</v>
      </c>
      <c r="J27" s="57">
        <f t="shared" si="2"/>
        <v>57.476635514018696</v>
      </c>
      <c r="K27" s="31">
        <v>34</v>
      </c>
      <c r="L27" s="31">
        <v>21</v>
      </c>
      <c r="M27" s="57">
        <f t="shared" si="3"/>
        <v>61.764705882352942</v>
      </c>
      <c r="N27" s="31">
        <v>41</v>
      </c>
      <c r="O27" s="31">
        <v>34</v>
      </c>
      <c r="P27" s="57">
        <f t="shared" si="4"/>
        <v>82.926829268292678</v>
      </c>
      <c r="Q27" s="31">
        <v>478</v>
      </c>
      <c r="R27" s="46">
        <v>490</v>
      </c>
      <c r="S27" s="57">
        <f t="shared" si="5"/>
        <v>102.51046025104603</v>
      </c>
      <c r="T27" s="31">
        <v>2309</v>
      </c>
      <c r="U27" s="46">
        <v>2067</v>
      </c>
      <c r="V27" s="57">
        <f t="shared" si="6"/>
        <v>89.519272412299699</v>
      </c>
      <c r="W27" s="31">
        <v>357</v>
      </c>
      <c r="X27" s="46">
        <v>261</v>
      </c>
      <c r="Y27" s="57">
        <f t="shared" si="7"/>
        <v>73.109243697478988</v>
      </c>
      <c r="Z27" s="31">
        <v>308</v>
      </c>
      <c r="AA27" s="46">
        <v>231</v>
      </c>
      <c r="AB27" s="57">
        <f t="shared" si="8"/>
        <v>75</v>
      </c>
      <c r="AC27" s="29"/>
      <c r="AD27" s="32"/>
    </row>
    <row r="28" spans="1:30" s="33" customFormat="1" ht="18" customHeight="1" x14ac:dyDescent="0.25">
      <c r="A28" s="54" t="s">
        <v>47</v>
      </c>
      <c r="B28" s="31">
        <v>2085</v>
      </c>
      <c r="C28" s="31">
        <v>1855</v>
      </c>
      <c r="D28" s="57">
        <f t="shared" si="0"/>
        <v>88.968824940047966</v>
      </c>
      <c r="E28" s="31">
        <v>618</v>
      </c>
      <c r="F28" s="31">
        <v>497</v>
      </c>
      <c r="G28" s="57">
        <f t="shared" si="1"/>
        <v>80.420711974110034</v>
      </c>
      <c r="H28" s="31">
        <v>221</v>
      </c>
      <c r="I28" s="31">
        <v>201</v>
      </c>
      <c r="J28" s="57">
        <f t="shared" si="2"/>
        <v>90.950226244343895</v>
      </c>
      <c r="K28" s="31">
        <v>8</v>
      </c>
      <c r="L28" s="31">
        <v>22</v>
      </c>
      <c r="M28" s="57">
        <f t="shared" si="3"/>
        <v>275</v>
      </c>
      <c r="N28" s="31">
        <v>19</v>
      </c>
      <c r="O28" s="31">
        <v>13</v>
      </c>
      <c r="P28" s="57">
        <f t="shared" si="4"/>
        <v>68.421052631578945</v>
      </c>
      <c r="Q28" s="31">
        <v>487</v>
      </c>
      <c r="R28" s="46">
        <v>475</v>
      </c>
      <c r="S28" s="57">
        <f t="shared" si="5"/>
        <v>97.5359342915811</v>
      </c>
      <c r="T28" s="31">
        <v>1725</v>
      </c>
      <c r="U28" s="46">
        <v>1450</v>
      </c>
      <c r="V28" s="57">
        <f t="shared" si="6"/>
        <v>84.05797101449275</v>
      </c>
      <c r="W28" s="31">
        <v>402</v>
      </c>
      <c r="X28" s="46">
        <v>204</v>
      </c>
      <c r="Y28" s="57">
        <f t="shared" si="7"/>
        <v>50.746268656716417</v>
      </c>
      <c r="Z28" s="31">
        <v>345</v>
      </c>
      <c r="AA28" s="46">
        <v>170</v>
      </c>
      <c r="AB28" s="57">
        <f t="shared" si="8"/>
        <v>49.275362318840585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A14" sqref="A14:D15"/>
    </sheetView>
  </sheetViews>
  <sheetFormatPr defaultColWidth="8" defaultRowHeight="12.75" x14ac:dyDescent="0.2"/>
  <cols>
    <col min="1" max="1" width="52.5703125" style="2" customWidth="1"/>
    <col min="2" max="2" width="17.140625" style="85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0" t="s">
        <v>58</v>
      </c>
      <c r="B1" s="90"/>
      <c r="C1" s="90"/>
      <c r="D1" s="90"/>
    </row>
    <row r="2" spans="1:6" ht="23.25" customHeight="1" x14ac:dyDescent="0.2">
      <c r="A2" s="90" t="s">
        <v>23</v>
      </c>
      <c r="B2" s="90"/>
      <c r="C2" s="90"/>
      <c r="D2" s="90"/>
    </row>
    <row r="3" spans="1:6" ht="25.5" customHeight="1" x14ac:dyDescent="0.25">
      <c r="A3" s="123" t="s">
        <v>83</v>
      </c>
      <c r="B3" s="123"/>
      <c r="C3" s="123"/>
      <c r="D3" s="124"/>
    </row>
    <row r="4" spans="1:6" s="3" customFormat="1" ht="25.5" customHeight="1" x14ac:dyDescent="0.25">
      <c r="A4" s="95" t="s">
        <v>0</v>
      </c>
      <c r="B4" s="95" t="s">
        <v>73</v>
      </c>
      <c r="C4" s="119" t="s">
        <v>72</v>
      </c>
      <c r="D4" s="120"/>
    </row>
    <row r="5" spans="1:6" s="3" customFormat="1" ht="23.25" customHeight="1" x14ac:dyDescent="0.25">
      <c r="A5" s="121"/>
      <c r="B5" s="122"/>
      <c r="C5" s="91" t="s">
        <v>70</v>
      </c>
      <c r="D5" s="91" t="s">
        <v>71</v>
      </c>
    </row>
    <row r="6" spans="1:6" s="3" customFormat="1" x14ac:dyDescent="0.25">
      <c r="A6" s="96"/>
      <c r="B6" s="118"/>
      <c r="C6" s="92"/>
      <c r="D6" s="92"/>
    </row>
    <row r="7" spans="1:6" s="8" customFormat="1" ht="15.75" customHeight="1" x14ac:dyDescent="0.25">
      <c r="A7" s="6" t="s">
        <v>3</v>
      </c>
      <c r="B7" s="86">
        <v>1</v>
      </c>
      <c r="C7" s="7">
        <v>2</v>
      </c>
      <c r="D7" s="86">
        <v>3</v>
      </c>
    </row>
    <row r="8" spans="1:6" s="8" customFormat="1" ht="28.5" customHeight="1" x14ac:dyDescent="0.25">
      <c r="A8" s="9" t="s">
        <v>52</v>
      </c>
      <c r="B8" s="75">
        <f>[5]Послуги!$B$7</f>
        <v>65442</v>
      </c>
      <c r="C8" s="63">
        <f>'12'!B7</f>
        <v>33050</v>
      </c>
      <c r="D8" s="64">
        <f>'13'!B7</f>
        <v>32392</v>
      </c>
      <c r="E8" s="20"/>
      <c r="F8" s="18"/>
    </row>
    <row r="9" spans="1:6" s="3" customFormat="1" ht="28.5" customHeight="1" x14ac:dyDescent="0.25">
      <c r="A9" s="9" t="s">
        <v>53</v>
      </c>
      <c r="B9" s="75">
        <f>[5]Послуги!$C$7</f>
        <v>24407</v>
      </c>
      <c r="C9" s="64">
        <f>'12'!C7</f>
        <v>13929</v>
      </c>
      <c r="D9" s="64">
        <f>'13'!C7</f>
        <v>10478</v>
      </c>
      <c r="E9" s="18"/>
      <c r="F9" s="18"/>
    </row>
    <row r="10" spans="1:6" s="3" customFormat="1" ht="52.5" customHeight="1" x14ac:dyDescent="0.25">
      <c r="A10" s="12" t="s">
        <v>54</v>
      </c>
      <c r="B10" s="71">
        <f>[5]Послуги!$D$7</f>
        <v>6222</v>
      </c>
      <c r="C10" s="64">
        <f>'12'!D7</f>
        <v>2765</v>
      </c>
      <c r="D10" s="64">
        <f>'13'!D7</f>
        <v>3457</v>
      </c>
      <c r="E10" s="18"/>
      <c r="F10" s="18"/>
    </row>
    <row r="11" spans="1:6" s="3" customFormat="1" ht="31.5" customHeight="1" x14ac:dyDescent="0.25">
      <c r="A11" s="13" t="s">
        <v>55</v>
      </c>
      <c r="B11" s="72">
        <f>[5]Послуги!$F$7</f>
        <v>956</v>
      </c>
      <c r="C11" s="64">
        <f>'12'!F7</f>
        <v>311</v>
      </c>
      <c r="D11" s="64">
        <f>'13'!F7</f>
        <v>645</v>
      </c>
      <c r="E11" s="18"/>
      <c r="F11" s="18"/>
    </row>
    <row r="12" spans="1:6" s="3" customFormat="1" ht="45.75" customHeight="1" x14ac:dyDescent="0.25">
      <c r="A12" s="13" t="s">
        <v>18</v>
      </c>
      <c r="B12" s="72">
        <f>[5]Послуги!$G$7</f>
        <v>1137</v>
      </c>
      <c r="C12" s="64">
        <f>'12'!G7</f>
        <v>475</v>
      </c>
      <c r="D12" s="64">
        <f>'13'!G7</f>
        <v>662</v>
      </c>
      <c r="E12" s="18"/>
      <c r="F12" s="18"/>
    </row>
    <row r="13" spans="1:6" s="3" customFormat="1" ht="55.5" customHeight="1" x14ac:dyDescent="0.25">
      <c r="A13" s="13" t="s">
        <v>56</v>
      </c>
      <c r="B13" s="72">
        <f>[5]Послуги!$H$7</f>
        <v>20271</v>
      </c>
      <c r="C13" s="64">
        <f>'12'!H7</f>
        <v>11561</v>
      </c>
      <c r="D13" s="64">
        <f>'13'!H7</f>
        <v>8710</v>
      </c>
      <c r="E13" s="18"/>
      <c r="F13" s="18"/>
    </row>
    <row r="14" spans="1:6" s="3" customFormat="1" ht="12.75" customHeight="1" x14ac:dyDescent="0.25">
      <c r="A14" s="97" t="s">
        <v>4</v>
      </c>
      <c r="B14" s="98"/>
      <c r="C14" s="98"/>
      <c r="D14" s="98"/>
      <c r="E14" s="18"/>
      <c r="F14" s="18"/>
    </row>
    <row r="15" spans="1:6" s="3" customFormat="1" ht="18" customHeight="1" x14ac:dyDescent="0.25">
      <c r="A15" s="99"/>
      <c r="B15" s="100"/>
      <c r="C15" s="100"/>
      <c r="D15" s="100"/>
      <c r="E15" s="18"/>
      <c r="F15" s="18"/>
    </row>
    <row r="16" spans="1:6" s="3" customFormat="1" ht="20.25" customHeight="1" x14ac:dyDescent="0.25">
      <c r="A16" s="95" t="s">
        <v>0</v>
      </c>
      <c r="B16" s="95" t="s">
        <v>73</v>
      </c>
      <c r="C16" s="119" t="s">
        <v>72</v>
      </c>
      <c r="D16" s="120" t="s">
        <v>61</v>
      </c>
      <c r="E16" s="18"/>
      <c r="F16" s="18"/>
    </row>
    <row r="17" spans="1:6" ht="35.25" customHeight="1" x14ac:dyDescent="0.3">
      <c r="A17" s="96"/>
      <c r="B17" s="118"/>
      <c r="C17" s="89" t="s">
        <v>70</v>
      </c>
      <c r="D17" s="89" t="s">
        <v>71</v>
      </c>
      <c r="E17" s="19"/>
      <c r="F17" s="19"/>
    </row>
    <row r="18" spans="1:6" ht="24" customHeight="1" x14ac:dyDescent="0.3">
      <c r="A18" s="9" t="s">
        <v>52</v>
      </c>
      <c r="B18" s="75">
        <f>[5]Послуги!$I$7</f>
        <v>49402</v>
      </c>
      <c r="C18" s="65">
        <f>'12'!I7</f>
        <v>24803</v>
      </c>
      <c r="D18" s="59">
        <f>'13'!I7</f>
        <v>24599</v>
      </c>
      <c r="E18" s="19"/>
      <c r="F18" s="19"/>
    </row>
    <row r="19" spans="1:6" ht="25.5" customHeight="1" x14ac:dyDescent="0.3">
      <c r="A19" s="1" t="s">
        <v>53</v>
      </c>
      <c r="B19" s="74">
        <f>[5]Послуги!$J$7</f>
        <v>12845</v>
      </c>
      <c r="C19" s="65">
        <f>'12'!J7</f>
        <v>7898</v>
      </c>
      <c r="D19" s="59">
        <f>'13'!J7</f>
        <v>4947</v>
      </c>
      <c r="E19" s="19"/>
      <c r="F19" s="19"/>
    </row>
    <row r="20" spans="1:6" ht="41.25" customHeight="1" x14ac:dyDescent="0.3">
      <c r="A20" s="1" t="s">
        <v>57</v>
      </c>
      <c r="B20" s="74">
        <f>[5]Послуги!$K$7</f>
        <v>11051</v>
      </c>
      <c r="C20" s="65">
        <f>'12'!K7</f>
        <v>6670</v>
      </c>
      <c r="D20" s="59">
        <f>'13'!K7</f>
        <v>4381</v>
      </c>
      <c r="E20" s="19"/>
      <c r="F20" s="19"/>
    </row>
    <row r="21" spans="1:6" ht="20.25" x14ac:dyDescent="0.3">
      <c r="C21" s="16"/>
      <c r="E21" s="19"/>
      <c r="F21" s="19"/>
    </row>
  </sheetData>
  <mergeCells count="12">
    <mergeCell ref="A14:D15"/>
    <mergeCell ref="A16:A17"/>
    <mergeCell ref="B16:B17"/>
    <mergeCell ref="C16:D16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H14" sqref="H14"/>
    </sheetView>
  </sheetViews>
  <sheetFormatPr defaultRowHeight="14.25" x14ac:dyDescent="0.2"/>
  <cols>
    <col min="1" max="1" width="29.140625" style="37" customWidth="1"/>
    <col min="2" max="2" width="10.7109375" style="37" customWidth="1"/>
    <col min="3" max="3" width="10.85546875" style="37" customWidth="1"/>
    <col min="4" max="4" width="13.7109375" style="37" customWidth="1"/>
    <col min="5" max="5" width="11.42578125" style="37" customWidth="1"/>
    <col min="6" max="6" width="9.85546875" style="37" customWidth="1"/>
    <col min="7" max="7" width="12.5703125" style="37" customWidth="1"/>
    <col min="8" max="8" width="11.85546875" style="37" customWidth="1"/>
    <col min="9" max="10" width="11.7109375" style="37" customWidth="1"/>
    <col min="11" max="11" width="11.5703125" style="37" customWidth="1"/>
    <col min="12" max="16384" width="9.140625" style="37"/>
  </cols>
  <sheetData>
    <row r="1" spans="1:15" s="22" customFormat="1" ht="54.75" customHeight="1" x14ac:dyDescent="0.25">
      <c r="A1" s="125" t="s">
        <v>84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5" s="25" customFormat="1" ht="14.25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69"/>
      <c r="K2" s="70"/>
    </row>
    <row r="3" spans="1:15" s="26" customFormat="1" ht="67.5" customHeight="1" x14ac:dyDescent="0.25">
      <c r="A3" s="104"/>
      <c r="B3" s="126" t="s">
        <v>62</v>
      </c>
      <c r="C3" s="126" t="s">
        <v>63</v>
      </c>
      <c r="D3" s="126" t="s">
        <v>60</v>
      </c>
      <c r="E3" s="126" t="s">
        <v>64</v>
      </c>
      <c r="F3" s="126" t="s">
        <v>65</v>
      </c>
      <c r="G3" s="126" t="s">
        <v>66</v>
      </c>
      <c r="H3" s="126" t="s">
        <v>6</v>
      </c>
      <c r="I3" s="126" t="s">
        <v>67</v>
      </c>
      <c r="J3" s="127" t="s">
        <v>68</v>
      </c>
      <c r="K3" s="126" t="s">
        <v>10</v>
      </c>
    </row>
    <row r="4" spans="1:15" s="27" customFormat="1" ht="19.5" customHeight="1" x14ac:dyDescent="0.25">
      <c r="A4" s="104"/>
      <c r="B4" s="126"/>
      <c r="C4" s="126"/>
      <c r="D4" s="126"/>
      <c r="E4" s="126"/>
      <c r="F4" s="126"/>
      <c r="G4" s="126"/>
      <c r="H4" s="126"/>
      <c r="I4" s="126"/>
      <c r="J4" s="127"/>
      <c r="K4" s="126"/>
    </row>
    <row r="5" spans="1:15" s="27" customFormat="1" ht="6" customHeight="1" x14ac:dyDescent="0.25">
      <c r="A5" s="104"/>
      <c r="B5" s="126"/>
      <c r="C5" s="126"/>
      <c r="D5" s="126"/>
      <c r="E5" s="126"/>
      <c r="F5" s="126"/>
      <c r="G5" s="126"/>
      <c r="H5" s="126"/>
      <c r="I5" s="126"/>
      <c r="J5" s="127"/>
      <c r="K5" s="126"/>
    </row>
    <row r="6" spans="1:15" s="44" customFormat="1" ht="11.25" customHeight="1" x14ac:dyDescent="0.2">
      <c r="A6" s="42" t="s">
        <v>3</v>
      </c>
      <c r="B6" s="43">
        <v>1</v>
      </c>
      <c r="C6" s="43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</row>
    <row r="7" spans="1:15" s="30" customFormat="1" ht="18" customHeight="1" x14ac:dyDescent="0.25">
      <c r="A7" s="50" t="s">
        <v>26</v>
      </c>
      <c r="B7" s="28">
        <f t="shared" ref="B7:K7" si="0">SUM(B8:B28)</f>
        <v>33050</v>
      </c>
      <c r="C7" s="28">
        <f t="shared" si="0"/>
        <v>13929</v>
      </c>
      <c r="D7" s="28">
        <f t="shared" si="0"/>
        <v>2765</v>
      </c>
      <c r="E7" s="77">
        <f t="shared" si="0"/>
        <v>2180</v>
      </c>
      <c r="F7" s="28">
        <f t="shared" si="0"/>
        <v>311</v>
      </c>
      <c r="G7" s="28">
        <f t="shared" si="0"/>
        <v>475</v>
      </c>
      <c r="H7" s="28">
        <f t="shared" si="0"/>
        <v>11561</v>
      </c>
      <c r="I7" s="28">
        <f t="shared" si="0"/>
        <v>24803</v>
      </c>
      <c r="J7" s="28">
        <f t="shared" si="0"/>
        <v>7898</v>
      </c>
      <c r="K7" s="28">
        <f t="shared" si="0"/>
        <v>6670</v>
      </c>
      <c r="L7" s="29"/>
      <c r="O7" s="33"/>
    </row>
    <row r="8" spans="1:15" s="33" customFormat="1" ht="18" customHeight="1" x14ac:dyDescent="0.25">
      <c r="A8" s="51" t="s">
        <v>27</v>
      </c>
      <c r="B8" s="31">
        <v>1532</v>
      </c>
      <c r="C8" s="31">
        <v>824</v>
      </c>
      <c r="D8" s="31">
        <v>168</v>
      </c>
      <c r="E8" s="73">
        <v>167</v>
      </c>
      <c r="F8" s="31">
        <v>38</v>
      </c>
      <c r="G8" s="31">
        <v>37</v>
      </c>
      <c r="H8" s="46">
        <v>801</v>
      </c>
      <c r="I8" s="46">
        <v>1143</v>
      </c>
      <c r="J8" s="46">
        <v>436</v>
      </c>
      <c r="K8" s="46">
        <v>417</v>
      </c>
      <c r="L8" s="29"/>
      <c r="M8" s="32"/>
    </row>
    <row r="9" spans="1:15" s="34" customFormat="1" ht="18" customHeight="1" x14ac:dyDescent="0.25">
      <c r="A9" s="52" t="s">
        <v>28</v>
      </c>
      <c r="B9" s="31">
        <v>1243</v>
      </c>
      <c r="C9" s="31">
        <v>379</v>
      </c>
      <c r="D9" s="31">
        <v>90</v>
      </c>
      <c r="E9" s="73">
        <v>54</v>
      </c>
      <c r="F9" s="31">
        <v>7</v>
      </c>
      <c r="G9" s="31">
        <v>26</v>
      </c>
      <c r="H9" s="46">
        <v>313</v>
      </c>
      <c r="I9" s="46">
        <v>1074</v>
      </c>
      <c r="J9" s="46">
        <v>244</v>
      </c>
      <c r="K9" s="46">
        <v>236</v>
      </c>
      <c r="L9" s="29"/>
      <c r="M9" s="32"/>
    </row>
    <row r="10" spans="1:15" s="33" customFormat="1" ht="18" customHeight="1" x14ac:dyDescent="0.25">
      <c r="A10" s="52" t="s">
        <v>29</v>
      </c>
      <c r="B10" s="31">
        <v>681</v>
      </c>
      <c r="C10" s="31">
        <v>351</v>
      </c>
      <c r="D10" s="31">
        <v>57</v>
      </c>
      <c r="E10" s="73">
        <v>45</v>
      </c>
      <c r="F10" s="31">
        <v>13</v>
      </c>
      <c r="G10" s="31">
        <v>17</v>
      </c>
      <c r="H10" s="46">
        <v>332</v>
      </c>
      <c r="I10" s="46">
        <v>539</v>
      </c>
      <c r="J10" s="46">
        <v>226</v>
      </c>
      <c r="K10" s="46">
        <v>186</v>
      </c>
      <c r="L10" s="29"/>
      <c r="M10" s="32"/>
    </row>
    <row r="11" spans="1:15" s="33" customFormat="1" ht="18" customHeight="1" x14ac:dyDescent="0.25">
      <c r="A11" s="52" t="s">
        <v>30</v>
      </c>
      <c r="B11" s="31">
        <v>943</v>
      </c>
      <c r="C11" s="31">
        <v>668</v>
      </c>
      <c r="D11" s="31">
        <v>90</v>
      </c>
      <c r="E11" s="73">
        <v>76</v>
      </c>
      <c r="F11" s="31">
        <v>10</v>
      </c>
      <c r="G11" s="31">
        <v>28</v>
      </c>
      <c r="H11" s="46">
        <v>649</v>
      </c>
      <c r="I11" s="46">
        <v>698</v>
      </c>
      <c r="J11" s="46">
        <v>432</v>
      </c>
      <c r="K11" s="46">
        <v>282</v>
      </c>
      <c r="L11" s="29"/>
      <c r="M11" s="32"/>
    </row>
    <row r="12" spans="1:15" s="33" customFormat="1" ht="18" customHeight="1" x14ac:dyDescent="0.25">
      <c r="A12" s="52" t="s">
        <v>31</v>
      </c>
      <c r="B12" s="31">
        <v>714</v>
      </c>
      <c r="C12" s="31">
        <v>368</v>
      </c>
      <c r="D12" s="31">
        <v>68</v>
      </c>
      <c r="E12" s="73">
        <v>67</v>
      </c>
      <c r="F12" s="31">
        <v>0</v>
      </c>
      <c r="G12" s="31">
        <v>26</v>
      </c>
      <c r="H12" s="46">
        <v>317</v>
      </c>
      <c r="I12" s="46">
        <v>558</v>
      </c>
      <c r="J12" s="46">
        <v>219</v>
      </c>
      <c r="K12" s="46">
        <v>204</v>
      </c>
      <c r="L12" s="29"/>
      <c r="M12" s="32"/>
    </row>
    <row r="13" spans="1:15" s="33" customFormat="1" ht="18" customHeight="1" x14ac:dyDescent="0.25">
      <c r="A13" s="52" t="s">
        <v>32</v>
      </c>
      <c r="B13" s="31">
        <v>936</v>
      </c>
      <c r="C13" s="31">
        <v>468</v>
      </c>
      <c r="D13" s="31">
        <v>101</v>
      </c>
      <c r="E13" s="73">
        <v>69</v>
      </c>
      <c r="F13" s="31">
        <v>8</v>
      </c>
      <c r="G13" s="31">
        <v>9</v>
      </c>
      <c r="H13" s="46">
        <v>397</v>
      </c>
      <c r="I13" s="46">
        <v>722</v>
      </c>
      <c r="J13" s="46">
        <v>296</v>
      </c>
      <c r="K13" s="46">
        <v>231</v>
      </c>
      <c r="L13" s="29"/>
      <c r="M13" s="32"/>
    </row>
    <row r="14" spans="1:15" s="33" customFormat="1" ht="18" customHeight="1" x14ac:dyDescent="0.25">
      <c r="A14" s="52" t="s">
        <v>33</v>
      </c>
      <c r="B14" s="31">
        <v>358</v>
      </c>
      <c r="C14" s="31">
        <v>272</v>
      </c>
      <c r="D14" s="31">
        <v>14</v>
      </c>
      <c r="E14" s="73">
        <v>13</v>
      </c>
      <c r="F14" s="31">
        <v>0</v>
      </c>
      <c r="G14" s="31">
        <v>0</v>
      </c>
      <c r="H14" s="46">
        <v>200</v>
      </c>
      <c r="I14" s="46">
        <v>295</v>
      </c>
      <c r="J14" s="46">
        <v>211</v>
      </c>
      <c r="K14" s="46">
        <v>192</v>
      </c>
      <c r="L14" s="29"/>
      <c r="M14" s="32"/>
    </row>
    <row r="15" spans="1:15" s="33" customFormat="1" ht="18" customHeight="1" x14ac:dyDescent="0.25">
      <c r="A15" s="52" t="s">
        <v>34</v>
      </c>
      <c r="B15" s="31">
        <v>1003</v>
      </c>
      <c r="C15" s="31">
        <v>419</v>
      </c>
      <c r="D15" s="31">
        <v>88</v>
      </c>
      <c r="E15" s="73">
        <v>84</v>
      </c>
      <c r="F15" s="31">
        <v>24</v>
      </c>
      <c r="G15" s="31">
        <v>16</v>
      </c>
      <c r="H15" s="46">
        <v>361</v>
      </c>
      <c r="I15" s="46">
        <v>801</v>
      </c>
      <c r="J15" s="46">
        <v>223</v>
      </c>
      <c r="K15" s="46">
        <v>184</v>
      </c>
      <c r="L15" s="29"/>
      <c r="M15" s="32"/>
    </row>
    <row r="16" spans="1:15" s="33" customFormat="1" ht="18" customHeight="1" x14ac:dyDescent="0.25">
      <c r="A16" s="52" t="s">
        <v>35</v>
      </c>
      <c r="B16" s="31">
        <v>609</v>
      </c>
      <c r="C16" s="31">
        <v>233</v>
      </c>
      <c r="D16" s="31">
        <v>47</v>
      </c>
      <c r="E16" s="73">
        <v>39</v>
      </c>
      <c r="F16" s="31">
        <v>3</v>
      </c>
      <c r="G16" s="31">
        <v>20</v>
      </c>
      <c r="H16" s="46">
        <v>227</v>
      </c>
      <c r="I16" s="46">
        <v>502</v>
      </c>
      <c r="J16" s="46">
        <v>126</v>
      </c>
      <c r="K16" s="46">
        <v>116</v>
      </c>
      <c r="L16" s="29"/>
      <c r="M16" s="32"/>
    </row>
    <row r="17" spans="1:13" s="33" customFormat="1" ht="18" customHeight="1" x14ac:dyDescent="0.25">
      <c r="A17" s="52" t="s">
        <v>36</v>
      </c>
      <c r="B17" s="31">
        <v>737</v>
      </c>
      <c r="C17" s="31">
        <v>505</v>
      </c>
      <c r="D17" s="31">
        <v>92</v>
      </c>
      <c r="E17" s="73">
        <v>62</v>
      </c>
      <c r="F17" s="31">
        <v>2</v>
      </c>
      <c r="G17" s="31">
        <v>2</v>
      </c>
      <c r="H17" s="46">
        <v>390</v>
      </c>
      <c r="I17" s="46">
        <v>483</v>
      </c>
      <c r="J17" s="46">
        <v>299</v>
      </c>
      <c r="K17" s="46">
        <v>274</v>
      </c>
      <c r="L17" s="29"/>
      <c r="M17" s="32"/>
    </row>
    <row r="18" spans="1:13" s="33" customFormat="1" ht="18" customHeight="1" x14ac:dyDescent="0.25">
      <c r="A18" s="52" t="s">
        <v>37</v>
      </c>
      <c r="B18" s="31">
        <v>836</v>
      </c>
      <c r="C18" s="31">
        <v>444</v>
      </c>
      <c r="D18" s="31">
        <v>84</v>
      </c>
      <c r="E18" s="73">
        <v>78</v>
      </c>
      <c r="F18" s="31">
        <v>7</v>
      </c>
      <c r="G18" s="31">
        <v>12</v>
      </c>
      <c r="H18" s="46">
        <v>382</v>
      </c>
      <c r="I18" s="46">
        <v>651</v>
      </c>
      <c r="J18" s="46">
        <v>264</v>
      </c>
      <c r="K18" s="46">
        <v>201</v>
      </c>
      <c r="L18" s="29"/>
      <c r="M18" s="32"/>
    </row>
    <row r="19" spans="1:13" s="33" customFormat="1" ht="18" customHeight="1" x14ac:dyDescent="0.25">
      <c r="A19" s="52" t="s">
        <v>38</v>
      </c>
      <c r="B19" s="31">
        <v>1768</v>
      </c>
      <c r="C19" s="31">
        <v>742</v>
      </c>
      <c r="D19" s="31">
        <v>192</v>
      </c>
      <c r="E19" s="73">
        <v>156</v>
      </c>
      <c r="F19" s="31">
        <v>25</v>
      </c>
      <c r="G19" s="31">
        <v>36</v>
      </c>
      <c r="H19" s="46">
        <v>693</v>
      </c>
      <c r="I19" s="46">
        <v>1272</v>
      </c>
      <c r="J19" s="46">
        <v>397</v>
      </c>
      <c r="K19" s="46">
        <v>365</v>
      </c>
      <c r="L19" s="29"/>
      <c r="M19" s="32"/>
    </row>
    <row r="20" spans="1:13" s="33" customFormat="1" ht="18" customHeight="1" x14ac:dyDescent="0.25">
      <c r="A20" s="52" t="s">
        <v>39</v>
      </c>
      <c r="B20" s="31">
        <v>571</v>
      </c>
      <c r="C20" s="31">
        <v>291</v>
      </c>
      <c r="D20" s="31">
        <v>117</v>
      </c>
      <c r="E20" s="73">
        <v>107</v>
      </c>
      <c r="F20" s="31">
        <v>15</v>
      </c>
      <c r="G20" s="31">
        <v>50</v>
      </c>
      <c r="H20" s="46">
        <v>237</v>
      </c>
      <c r="I20" s="46">
        <v>400</v>
      </c>
      <c r="J20" s="46">
        <v>139</v>
      </c>
      <c r="K20" s="46">
        <v>116</v>
      </c>
      <c r="L20" s="29"/>
      <c r="M20" s="32"/>
    </row>
    <row r="21" spans="1:13" s="33" customFormat="1" ht="18" customHeight="1" x14ac:dyDescent="0.25">
      <c r="A21" s="52" t="s">
        <v>40</v>
      </c>
      <c r="B21" s="31">
        <v>561</v>
      </c>
      <c r="C21" s="31">
        <v>310</v>
      </c>
      <c r="D21" s="31">
        <v>82</v>
      </c>
      <c r="E21" s="73">
        <v>68</v>
      </c>
      <c r="F21" s="31">
        <v>4</v>
      </c>
      <c r="G21" s="31">
        <v>11</v>
      </c>
      <c r="H21" s="46">
        <v>216</v>
      </c>
      <c r="I21" s="46">
        <v>376</v>
      </c>
      <c r="J21" s="46">
        <v>151</v>
      </c>
      <c r="K21" s="46">
        <v>129</v>
      </c>
      <c r="L21" s="29"/>
      <c r="M21" s="32"/>
    </row>
    <row r="22" spans="1:13" s="33" customFormat="1" ht="18" customHeight="1" x14ac:dyDescent="0.25">
      <c r="A22" s="52" t="s">
        <v>41</v>
      </c>
      <c r="B22" s="31">
        <v>379</v>
      </c>
      <c r="C22" s="31">
        <v>361</v>
      </c>
      <c r="D22" s="31">
        <v>71</v>
      </c>
      <c r="E22" s="73">
        <v>59</v>
      </c>
      <c r="F22" s="31">
        <v>6</v>
      </c>
      <c r="G22" s="31">
        <v>7</v>
      </c>
      <c r="H22" s="46">
        <v>359</v>
      </c>
      <c r="I22" s="46">
        <v>216</v>
      </c>
      <c r="J22" s="46">
        <v>211</v>
      </c>
      <c r="K22" s="46">
        <v>185</v>
      </c>
      <c r="L22" s="29"/>
      <c r="M22" s="32"/>
    </row>
    <row r="23" spans="1:13" s="33" customFormat="1" ht="18" customHeight="1" x14ac:dyDescent="0.25">
      <c r="A23" s="52" t="s">
        <v>42</v>
      </c>
      <c r="B23" s="31">
        <v>621</v>
      </c>
      <c r="C23" s="31">
        <v>387</v>
      </c>
      <c r="D23" s="31">
        <v>33</v>
      </c>
      <c r="E23" s="73">
        <v>30</v>
      </c>
      <c r="F23" s="31">
        <v>1</v>
      </c>
      <c r="G23" s="31">
        <v>1</v>
      </c>
      <c r="H23" s="46">
        <v>250</v>
      </c>
      <c r="I23" s="46">
        <v>517</v>
      </c>
      <c r="J23" s="46">
        <v>285</v>
      </c>
      <c r="K23" s="46">
        <v>210</v>
      </c>
      <c r="L23" s="29"/>
      <c r="M23" s="32"/>
    </row>
    <row r="24" spans="1:13" s="33" customFormat="1" ht="18" customHeight="1" x14ac:dyDescent="0.25">
      <c r="A24" s="52" t="s">
        <v>43</v>
      </c>
      <c r="B24" s="31">
        <v>569</v>
      </c>
      <c r="C24" s="31">
        <v>328</v>
      </c>
      <c r="D24" s="31">
        <v>44</v>
      </c>
      <c r="E24" s="73">
        <v>34</v>
      </c>
      <c r="F24" s="31">
        <v>0</v>
      </c>
      <c r="G24" s="31">
        <v>3</v>
      </c>
      <c r="H24" s="46">
        <v>243</v>
      </c>
      <c r="I24" s="46">
        <v>465</v>
      </c>
      <c r="J24" s="46">
        <v>242</v>
      </c>
      <c r="K24" s="46">
        <v>208</v>
      </c>
      <c r="L24" s="29"/>
      <c r="M24" s="32"/>
    </row>
    <row r="25" spans="1:13" s="33" customFormat="1" ht="18" customHeight="1" x14ac:dyDescent="0.25">
      <c r="A25" s="53" t="s">
        <v>44</v>
      </c>
      <c r="B25" s="31">
        <v>972</v>
      </c>
      <c r="C25" s="31">
        <v>557</v>
      </c>
      <c r="D25" s="31">
        <v>96</v>
      </c>
      <c r="E25" s="73">
        <v>82</v>
      </c>
      <c r="F25" s="31">
        <v>9</v>
      </c>
      <c r="G25" s="31">
        <v>38</v>
      </c>
      <c r="H25" s="46">
        <v>507</v>
      </c>
      <c r="I25" s="46">
        <v>666</v>
      </c>
      <c r="J25" s="46">
        <v>272</v>
      </c>
      <c r="K25" s="46">
        <v>225</v>
      </c>
      <c r="L25" s="29"/>
      <c r="M25" s="32"/>
    </row>
    <row r="26" spans="1:13" s="33" customFormat="1" ht="18" customHeight="1" x14ac:dyDescent="0.25">
      <c r="A26" s="52" t="s">
        <v>45</v>
      </c>
      <c r="B26" s="31">
        <v>11214</v>
      </c>
      <c r="C26" s="31">
        <v>3783</v>
      </c>
      <c r="D26" s="31">
        <v>626</v>
      </c>
      <c r="E26" s="73">
        <v>506</v>
      </c>
      <c r="F26" s="31">
        <v>56</v>
      </c>
      <c r="G26" s="31">
        <v>46</v>
      </c>
      <c r="H26" s="46">
        <v>2538</v>
      </c>
      <c r="I26" s="46">
        <v>7962</v>
      </c>
      <c r="J26" s="46">
        <v>2062</v>
      </c>
      <c r="K26" s="46">
        <v>1663</v>
      </c>
      <c r="L26" s="29"/>
      <c r="M26" s="32"/>
    </row>
    <row r="27" spans="1:13" s="33" customFormat="1" ht="18" customHeight="1" x14ac:dyDescent="0.25">
      <c r="A27" s="52" t="s">
        <v>46</v>
      </c>
      <c r="B27" s="31">
        <v>3798</v>
      </c>
      <c r="C27" s="31">
        <v>1160</v>
      </c>
      <c r="D27" s="31">
        <v>217</v>
      </c>
      <c r="E27" s="73">
        <v>167</v>
      </c>
      <c r="F27" s="31">
        <v>43</v>
      </c>
      <c r="G27" s="31">
        <v>69</v>
      </c>
      <c r="H27" s="46">
        <v>1109</v>
      </c>
      <c r="I27" s="46">
        <v>3202</v>
      </c>
      <c r="J27" s="46">
        <v>638</v>
      </c>
      <c r="K27" s="46">
        <v>583</v>
      </c>
      <c r="L27" s="29"/>
      <c r="M27" s="32"/>
    </row>
    <row r="28" spans="1:13" s="33" customFormat="1" ht="18" customHeight="1" x14ac:dyDescent="0.25">
      <c r="A28" s="54" t="s">
        <v>47</v>
      </c>
      <c r="B28" s="31">
        <v>3005</v>
      </c>
      <c r="C28" s="31">
        <v>1079</v>
      </c>
      <c r="D28" s="31">
        <v>388</v>
      </c>
      <c r="E28" s="73">
        <v>217</v>
      </c>
      <c r="F28" s="31">
        <v>40</v>
      </c>
      <c r="G28" s="31">
        <v>21</v>
      </c>
      <c r="H28" s="46">
        <v>1040</v>
      </c>
      <c r="I28" s="46">
        <v>2261</v>
      </c>
      <c r="J28" s="46">
        <v>525</v>
      </c>
      <c r="K28" s="46">
        <v>463</v>
      </c>
      <c r="L28" s="29"/>
      <c r="M28" s="32"/>
    </row>
    <row r="29" spans="1:13" x14ac:dyDescent="0.2">
      <c r="A29" s="35"/>
      <c r="B29" s="35"/>
      <c r="C29" s="35"/>
      <c r="D29" s="35"/>
      <c r="E29" s="3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39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39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39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K8" sqref="K8"/>
    </sheetView>
  </sheetViews>
  <sheetFormatPr defaultRowHeight="14.25" x14ac:dyDescent="0.2"/>
  <cols>
    <col min="1" max="1" width="29.140625" style="37" customWidth="1"/>
    <col min="2" max="2" width="12" style="37" customWidth="1"/>
    <col min="3" max="3" width="12.85546875" style="37" customWidth="1"/>
    <col min="4" max="4" width="13.140625" style="37" customWidth="1"/>
    <col min="5" max="5" width="12.7109375" style="80" customWidth="1"/>
    <col min="6" max="6" width="11.85546875" style="37" customWidth="1"/>
    <col min="7" max="7" width="13.28515625" style="37" customWidth="1"/>
    <col min="8" max="8" width="14" style="37" customWidth="1"/>
    <col min="9" max="9" width="12.140625" style="37" customWidth="1"/>
    <col min="10" max="10" width="12.7109375" style="37" customWidth="1"/>
    <col min="11" max="11" width="12.140625" style="37" customWidth="1"/>
    <col min="12" max="16384" width="9.140625" style="37"/>
  </cols>
  <sheetData>
    <row r="1" spans="1:15" s="22" customFormat="1" ht="54.75" customHeight="1" x14ac:dyDescent="0.3">
      <c r="A1" s="128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5" s="25" customFormat="1" ht="14.25" customHeight="1" x14ac:dyDescent="0.25">
      <c r="A2" s="23"/>
      <c r="B2" s="23"/>
      <c r="C2" s="23"/>
      <c r="D2" s="23"/>
      <c r="E2" s="76"/>
      <c r="F2" s="23"/>
      <c r="G2" s="23"/>
      <c r="H2" s="24"/>
      <c r="I2" s="24"/>
      <c r="J2" s="83"/>
      <c r="K2" s="84"/>
    </row>
    <row r="3" spans="1:15" s="26" customFormat="1" ht="67.5" customHeight="1" x14ac:dyDescent="0.25">
      <c r="A3" s="104"/>
      <c r="B3" s="126" t="s">
        <v>62</v>
      </c>
      <c r="C3" s="126" t="s">
        <v>63</v>
      </c>
      <c r="D3" s="126" t="s">
        <v>60</v>
      </c>
      <c r="E3" s="126" t="s">
        <v>64</v>
      </c>
      <c r="F3" s="126" t="s">
        <v>65</v>
      </c>
      <c r="G3" s="126" t="s">
        <v>66</v>
      </c>
      <c r="H3" s="126" t="s">
        <v>69</v>
      </c>
      <c r="I3" s="126" t="s">
        <v>67</v>
      </c>
      <c r="J3" s="127" t="s">
        <v>68</v>
      </c>
      <c r="K3" s="126" t="s">
        <v>10</v>
      </c>
    </row>
    <row r="4" spans="1:15" s="27" customFormat="1" ht="19.5" customHeight="1" x14ac:dyDescent="0.25">
      <c r="A4" s="104"/>
      <c r="B4" s="126"/>
      <c r="C4" s="126"/>
      <c r="D4" s="126"/>
      <c r="E4" s="126"/>
      <c r="F4" s="126"/>
      <c r="G4" s="126"/>
      <c r="H4" s="126"/>
      <c r="I4" s="126"/>
      <c r="J4" s="127"/>
      <c r="K4" s="126"/>
    </row>
    <row r="5" spans="1:15" s="27" customFormat="1" ht="6" customHeight="1" x14ac:dyDescent="0.25">
      <c r="A5" s="104"/>
      <c r="B5" s="126"/>
      <c r="C5" s="126"/>
      <c r="D5" s="126"/>
      <c r="E5" s="126"/>
      <c r="F5" s="126"/>
      <c r="G5" s="126"/>
      <c r="H5" s="126"/>
      <c r="I5" s="126"/>
      <c r="J5" s="127"/>
      <c r="K5" s="126"/>
    </row>
    <row r="6" spans="1:15" s="44" customFormat="1" ht="11.25" customHeight="1" x14ac:dyDescent="0.2">
      <c r="A6" s="42" t="s">
        <v>3</v>
      </c>
      <c r="B6" s="43">
        <v>2</v>
      </c>
      <c r="C6" s="43">
        <v>5</v>
      </c>
      <c r="D6" s="43">
        <v>8</v>
      </c>
      <c r="E6" s="82"/>
      <c r="F6" s="43">
        <v>11</v>
      </c>
      <c r="G6" s="43">
        <v>14</v>
      </c>
      <c r="H6" s="43">
        <v>17</v>
      </c>
      <c r="I6" s="43">
        <v>20</v>
      </c>
      <c r="J6" s="43">
        <v>23</v>
      </c>
      <c r="K6" s="43">
        <v>26</v>
      </c>
    </row>
    <row r="7" spans="1:15" s="30" customFormat="1" ht="18" customHeight="1" x14ac:dyDescent="0.25">
      <c r="A7" s="50" t="s">
        <v>26</v>
      </c>
      <c r="B7" s="28">
        <f t="shared" ref="B7:K7" si="0">SUM(B8:B28)</f>
        <v>32392</v>
      </c>
      <c r="C7" s="28">
        <f t="shared" si="0"/>
        <v>10478</v>
      </c>
      <c r="D7" s="28">
        <f t="shared" si="0"/>
        <v>3457</v>
      </c>
      <c r="E7" s="87">
        <f t="shared" si="0"/>
        <v>2811</v>
      </c>
      <c r="F7" s="28">
        <f t="shared" si="0"/>
        <v>645</v>
      </c>
      <c r="G7" s="28">
        <f t="shared" si="0"/>
        <v>662</v>
      </c>
      <c r="H7" s="28">
        <f t="shared" si="0"/>
        <v>8710</v>
      </c>
      <c r="I7" s="28">
        <f t="shared" si="0"/>
        <v>24599</v>
      </c>
      <c r="J7" s="28">
        <f t="shared" si="0"/>
        <v>4947</v>
      </c>
      <c r="K7" s="28">
        <f t="shared" si="0"/>
        <v>4381</v>
      </c>
      <c r="L7" s="29"/>
      <c r="O7" s="33"/>
    </row>
    <row r="8" spans="1:15" s="33" customFormat="1" ht="18" customHeight="1" x14ac:dyDescent="0.25">
      <c r="A8" s="51" t="s">
        <v>27</v>
      </c>
      <c r="B8" s="31">
        <f>[5]Послуги!$B8-'12'!B8</f>
        <v>1925</v>
      </c>
      <c r="C8" s="31">
        <f>[5]Послуги!$C8-'12'!C8</f>
        <v>749</v>
      </c>
      <c r="D8" s="31">
        <f>[5]Послуги!$D8-'12'!D8</f>
        <v>278</v>
      </c>
      <c r="E8" s="78">
        <f>[5]Послуги!$E8-'12'!E8</f>
        <v>278</v>
      </c>
      <c r="F8" s="31">
        <f>[5]Послуги!$F8-'12'!F8</f>
        <v>91</v>
      </c>
      <c r="G8" s="31">
        <f>[5]Послуги!$G8-'12'!G8</f>
        <v>39</v>
      </c>
      <c r="H8" s="46">
        <f>[5]Послуги!$H8-'12'!H8</f>
        <v>731</v>
      </c>
      <c r="I8" s="46">
        <f>[5]Послуги!$I8-'12'!I8</f>
        <v>1499</v>
      </c>
      <c r="J8" s="46">
        <f>[5]Послуги!$J8-'12'!J8</f>
        <v>326</v>
      </c>
      <c r="K8" s="46">
        <f>[5]Послуги!$K8-'12'!K8</f>
        <v>320</v>
      </c>
      <c r="L8" s="29"/>
      <c r="M8" s="32"/>
    </row>
    <row r="9" spans="1:15" s="34" customFormat="1" ht="18" customHeight="1" x14ac:dyDescent="0.25">
      <c r="A9" s="52" t="s">
        <v>28</v>
      </c>
      <c r="B9" s="31">
        <f>[5]Послуги!$B9-'12'!B9</f>
        <v>1261</v>
      </c>
      <c r="C9" s="31">
        <f>[5]Послуги!$C9-'12'!C9</f>
        <v>289</v>
      </c>
      <c r="D9" s="31">
        <f>[5]Послуги!$D9-'12'!D9</f>
        <v>108</v>
      </c>
      <c r="E9" s="88">
        <f>[5]Послуги!$E9-'12'!E9</f>
        <v>78</v>
      </c>
      <c r="F9" s="31">
        <f>[5]Послуги!$F9-'12'!F9</f>
        <v>7</v>
      </c>
      <c r="G9" s="31">
        <f>[5]Послуги!$G9-'12'!G9</f>
        <v>18</v>
      </c>
      <c r="H9" s="46">
        <f>[5]Послуги!$H9-'12'!H9</f>
        <v>226</v>
      </c>
      <c r="I9" s="46">
        <f>[5]Послуги!$I9-'12'!I9</f>
        <v>1065</v>
      </c>
      <c r="J9" s="46">
        <f>[5]Послуги!$J9-'12'!J9</f>
        <v>123</v>
      </c>
      <c r="K9" s="46">
        <f>[5]Послуги!$K9-'12'!K9</f>
        <v>114</v>
      </c>
      <c r="L9" s="29"/>
      <c r="M9" s="32"/>
    </row>
    <row r="10" spans="1:15" s="33" customFormat="1" ht="18" customHeight="1" x14ac:dyDescent="0.25">
      <c r="A10" s="52" t="s">
        <v>29</v>
      </c>
      <c r="B10" s="31">
        <f>[5]Послуги!$B10-'12'!B10</f>
        <v>647</v>
      </c>
      <c r="C10" s="31">
        <f>[5]Послуги!$C10-'12'!C10</f>
        <v>243</v>
      </c>
      <c r="D10" s="31">
        <f>[5]Послуги!$D10-'12'!D10</f>
        <v>74</v>
      </c>
      <c r="E10" s="88">
        <f>[5]Послуги!$E10-'12'!E10</f>
        <v>60</v>
      </c>
      <c r="F10" s="31">
        <f>[5]Послуги!$F10-'12'!F10</f>
        <v>11</v>
      </c>
      <c r="G10" s="31">
        <f>[5]Послуги!$G10-'12'!G10</f>
        <v>21</v>
      </c>
      <c r="H10" s="46">
        <f>[5]Послуги!$H10-'12'!H10</f>
        <v>231</v>
      </c>
      <c r="I10" s="46">
        <f>[5]Послуги!$I10-'12'!I10</f>
        <v>521</v>
      </c>
      <c r="J10" s="46">
        <f>[5]Послуги!$J10-'12'!J10</f>
        <v>135</v>
      </c>
      <c r="K10" s="46">
        <f>[5]Послуги!$K10-'12'!K10</f>
        <v>110</v>
      </c>
      <c r="L10" s="29"/>
      <c r="M10" s="32"/>
    </row>
    <row r="11" spans="1:15" s="33" customFormat="1" ht="18" customHeight="1" x14ac:dyDescent="0.25">
      <c r="A11" s="52" t="s">
        <v>30</v>
      </c>
      <c r="B11" s="31">
        <f>[5]Послуги!$B11-'12'!B11</f>
        <v>909</v>
      </c>
      <c r="C11" s="31">
        <f>[5]Послуги!$C11-'12'!C11</f>
        <v>432</v>
      </c>
      <c r="D11" s="31">
        <f>[5]Послуги!$D11-'12'!D11</f>
        <v>142</v>
      </c>
      <c r="E11" s="88">
        <f>[5]Послуги!$E11-'12'!E11</f>
        <v>117</v>
      </c>
      <c r="F11" s="31">
        <f>[5]Послуги!$F11-'12'!F11</f>
        <v>33</v>
      </c>
      <c r="G11" s="31">
        <f>[5]Послуги!$G11-'12'!G11</f>
        <v>7</v>
      </c>
      <c r="H11" s="46">
        <f>[5]Послуги!$H11-'12'!H11</f>
        <v>405</v>
      </c>
      <c r="I11" s="46">
        <f>[5]Послуги!$I11-'12'!I11</f>
        <v>641</v>
      </c>
      <c r="J11" s="46">
        <f>[5]Послуги!$J11-'12'!J11</f>
        <v>184</v>
      </c>
      <c r="K11" s="46">
        <f>[5]Послуги!$K11-'12'!K11</f>
        <v>152</v>
      </c>
      <c r="L11" s="29"/>
      <c r="M11" s="32"/>
    </row>
    <row r="12" spans="1:15" s="33" customFormat="1" ht="18" customHeight="1" x14ac:dyDescent="0.25">
      <c r="A12" s="52" t="s">
        <v>31</v>
      </c>
      <c r="B12" s="31">
        <f>[5]Послуги!$B12-'12'!B12</f>
        <v>969</v>
      </c>
      <c r="C12" s="31">
        <f>[5]Послуги!$C12-'12'!C12</f>
        <v>415</v>
      </c>
      <c r="D12" s="31">
        <f>[5]Послуги!$D12-'12'!D12</f>
        <v>159</v>
      </c>
      <c r="E12" s="88">
        <f>[5]Послуги!$E12-'12'!E12</f>
        <v>155</v>
      </c>
      <c r="F12" s="31">
        <f>[5]Послуги!$F12-'12'!F12</f>
        <v>61</v>
      </c>
      <c r="G12" s="31">
        <f>[5]Послуги!$G12-'12'!G12</f>
        <v>35</v>
      </c>
      <c r="H12" s="46">
        <f>[5]Послуги!$H12-'12'!H12</f>
        <v>377</v>
      </c>
      <c r="I12" s="46">
        <f>[5]Послуги!$I12-'12'!I12</f>
        <v>736</v>
      </c>
      <c r="J12" s="46">
        <f>[5]Послуги!$J12-'12'!J12</f>
        <v>187</v>
      </c>
      <c r="K12" s="46">
        <f>[5]Послуги!$K12-'12'!K12</f>
        <v>172</v>
      </c>
      <c r="L12" s="29"/>
      <c r="M12" s="32"/>
    </row>
    <row r="13" spans="1:15" s="33" customFormat="1" ht="18" customHeight="1" x14ac:dyDescent="0.25">
      <c r="A13" s="52" t="s">
        <v>32</v>
      </c>
      <c r="B13" s="31">
        <f>[5]Послуги!$B13-'12'!B13</f>
        <v>955</v>
      </c>
      <c r="C13" s="31">
        <f>[5]Послуги!$C13-'12'!C13</f>
        <v>400</v>
      </c>
      <c r="D13" s="31">
        <f>[5]Послуги!$D13-'12'!D13</f>
        <v>98</v>
      </c>
      <c r="E13" s="88">
        <f>[5]Послуги!$E13-'12'!E13</f>
        <v>70</v>
      </c>
      <c r="F13" s="31">
        <f>[5]Послуги!$F13-'12'!F13</f>
        <v>17</v>
      </c>
      <c r="G13" s="31">
        <f>[5]Послуги!$G13-'12'!G13</f>
        <v>5</v>
      </c>
      <c r="H13" s="46">
        <f>[5]Послуги!$H13-'12'!H13</f>
        <v>343</v>
      </c>
      <c r="I13" s="46">
        <f>[5]Послуги!$I13-'12'!I13</f>
        <v>743</v>
      </c>
      <c r="J13" s="46">
        <f>[5]Послуги!$J13-'12'!J13</f>
        <v>218</v>
      </c>
      <c r="K13" s="46">
        <f>[5]Послуги!$K13-'12'!K13</f>
        <v>192</v>
      </c>
      <c r="L13" s="29"/>
      <c r="M13" s="32"/>
    </row>
    <row r="14" spans="1:15" s="33" customFormat="1" ht="18" customHeight="1" x14ac:dyDescent="0.25">
      <c r="A14" s="52" t="s">
        <v>33</v>
      </c>
      <c r="B14" s="31">
        <f>[5]Послуги!$B14-'12'!B14</f>
        <v>310</v>
      </c>
      <c r="C14" s="31">
        <f>[5]Послуги!$C14-'12'!C14</f>
        <v>229</v>
      </c>
      <c r="D14" s="31">
        <f>[5]Послуги!$D14-'12'!D14</f>
        <v>64</v>
      </c>
      <c r="E14" s="88">
        <f>[5]Послуги!$E14-'12'!E14</f>
        <v>63</v>
      </c>
      <c r="F14" s="31">
        <f>[5]Послуги!$F14-'12'!F14</f>
        <v>18</v>
      </c>
      <c r="G14" s="31">
        <f>[5]Послуги!$G14-'12'!G14</f>
        <v>26</v>
      </c>
      <c r="H14" s="46">
        <f>[5]Послуги!$H14-'12'!H14</f>
        <v>173</v>
      </c>
      <c r="I14" s="46">
        <f>[5]Послуги!$I14-'12'!I14</f>
        <v>204</v>
      </c>
      <c r="J14" s="46">
        <f>[5]Послуги!$J14-'12'!J14</f>
        <v>125</v>
      </c>
      <c r="K14" s="46">
        <f>[5]Послуги!$K14-'12'!K14</f>
        <v>119</v>
      </c>
      <c r="L14" s="29"/>
      <c r="M14" s="32"/>
    </row>
    <row r="15" spans="1:15" s="33" customFormat="1" ht="18" customHeight="1" x14ac:dyDescent="0.25">
      <c r="A15" s="52" t="s">
        <v>34</v>
      </c>
      <c r="B15" s="31">
        <f>[5]Послуги!$B15-'12'!B15</f>
        <v>994</v>
      </c>
      <c r="C15" s="31">
        <f>[5]Послуги!$C15-'12'!C15</f>
        <v>298</v>
      </c>
      <c r="D15" s="31">
        <f>[5]Послуги!$D15-'12'!D15</f>
        <v>106</v>
      </c>
      <c r="E15" s="88">
        <f>[5]Послуги!$E15-'12'!E15</f>
        <v>90</v>
      </c>
      <c r="F15" s="31">
        <f>[5]Послуги!$F15-'12'!F15</f>
        <v>15</v>
      </c>
      <c r="G15" s="31">
        <f>[5]Послуги!$G15-'12'!G15</f>
        <v>19</v>
      </c>
      <c r="H15" s="46">
        <f>[5]Послуги!$H15-'12'!H15</f>
        <v>256</v>
      </c>
      <c r="I15" s="46">
        <f>[5]Послуги!$I15-'12'!I15</f>
        <v>821</v>
      </c>
      <c r="J15" s="46">
        <f>[5]Послуги!$J15-'12'!J15</f>
        <v>131</v>
      </c>
      <c r="K15" s="46">
        <f>[5]Послуги!$K15-'12'!K15</f>
        <v>115</v>
      </c>
      <c r="L15" s="29"/>
      <c r="M15" s="32"/>
    </row>
    <row r="16" spans="1:15" s="33" customFormat="1" ht="18" customHeight="1" x14ac:dyDescent="0.25">
      <c r="A16" s="52" t="s">
        <v>35</v>
      </c>
      <c r="B16" s="31">
        <f>[5]Послуги!$B16-'12'!B16</f>
        <v>726</v>
      </c>
      <c r="C16" s="31">
        <f>[5]Послуги!$C16-'12'!C16</f>
        <v>252</v>
      </c>
      <c r="D16" s="31">
        <f>[5]Послуги!$D16-'12'!D16</f>
        <v>70</v>
      </c>
      <c r="E16" s="88">
        <f>[5]Послуги!$E16-'12'!E16</f>
        <v>66</v>
      </c>
      <c r="F16" s="31">
        <f>[5]Послуги!$F16-'12'!F16</f>
        <v>21</v>
      </c>
      <c r="G16" s="31">
        <f>[5]Послуги!$G16-'12'!G16</f>
        <v>33</v>
      </c>
      <c r="H16" s="46">
        <f>[5]Послуги!$H16-'12'!H16</f>
        <v>248</v>
      </c>
      <c r="I16" s="46">
        <f>[5]Послуги!$I16-'12'!I16</f>
        <v>594</v>
      </c>
      <c r="J16" s="46">
        <f>[5]Послуги!$J16-'12'!J16</f>
        <v>124</v>
      </c>
      <c r="K16" s="46">
        <f>[5]Послуги!$K16-'12'!K16</f>
        <v>118</v>
      </c>
      <c r="L16" s="29"/>
      <c r="M16" s="32"/>
    </row>
    <row r="17" spans="1:13" s="33" customFormat="1" ht="18" customHeight="1" x14ac:dyDescent="0.25">
      <c r="A17" s="52" t="s">
        <v>36</v>
      </c>
      <c r="B17" s="31">
        <f>[5]Послуги!$B17-'12'!B17</f>
        <v>785</v>
      </c>
      <c r="C17" s="31">
        <f>[5]Послуги!$C17-'12'!C17</f>
        <v>464</v>
      </c>
      <c r="D17" s="31">
        <f>[5]Послуги!$D17-'12'!D17</f>
        <v>196</v>
      </c>
      <c r="E17" s="88">
        <f>[5]Послуги!$E17-'12'!E17</f>
        <v>159</v>
      </c>
      <c r="F17" s="31">
        <f>[5]Послуги!$F17-'12'!F17</f>
        <v>37</v>
      </c>
      <c r="G17" s="31">
        <f>[5]Послуги!$G17-'12'!G17</f>
        <v>15</v>
      </c>
      <c r="H17" s="46">
        <f>[5]Послуги!$H17-'12'!H17</f>
        <v>373</v>
      </c>
      <c r="I17" s="46">
        <f>[5]Послуги!$I17-'12'!I17</f>
        <v>471</v>
      </c>
      <c r="J17" s="46">
        <f>[5]Послуги!$J17-'12'!J17</f>
        <v>202</v>
      </c>
      <c r="K17" s="46">
        <f>[5]Послуги!$K17-'12'!K17</f>
        <v>185</v>
      </c>
      <c r="L17" s="29"/>
      <c r="M17" s="32"/>
    </row>
    <row r="18" spans="1:13" s="33" customFormat="1" ht="18" customHeight="1" x14ac:dyDescent="0.25">
      <c r="A18" s="52" t="s">
        <v>37</v>
      </c>
      <c r="B18" s="31">
        <f>[5]Послуги!$B18-'12'!B18</f>
        <v>928</v>
      </c>
      <c r="C18" s="31">
        <f>[5]Послуги!$C18-'12'!C18</f>
        <v>365</v>
      </c>
      <c r="D18" s="31">
        <f>[5]Послуги!$D18-'12'!D18</f>
        <v>94</v>
      </c>
      <c r="E18" s="88">
        <f>[5]Послуги!$E18-'12'!E18</f>
        <v>81</v>
      </c>
      <c r="F18" s="31">
        <f>[5]Послуги!$F18-'12'!F18</f>
        <v>6</v>
      </c>
      <c r="G18" s="31">
        <f>[5]Послуги!$G18-'12'!G18</f>
        <v>14</v>
      </c>
      <c r="H18" s="46">
        <f>[5]Послуги!$H18-'12'!H18</f>
        <v>314</v>
      </c>
      <c r="I18" s="46">
        <f>[5]Послуги!$I18-'12'!I18</f>
        <v>772</v>
      </c>
      <c r="J18" s="46">
        <f>[5]Послуги!$J18-'12'!J18</f>
        <v>212</v>
      </c>
      <c r="K18" s="46">
        <f>[5]Послуги!$K18-'12'!K18</f>
        <v>187</v>
      </c>
      <c r="L18" s="29"/>
      <c r="M18" s="32"/>
    </row>
    <row r="19" spans="1:13" s="33" customFormat="1" ht="18" customHeight="1" x14ac:dyDescent="0.25">
      <c r="A19" s="52" t="s">
        <v>38</v>
      </c>
      <c r="B19" s="31">
        <f>[5]Послуги!$B19-'12'!B19</f>
        <v>1868</v>
      </c>
      <c r="C19" s="31">
        <f>[5]Послуги!$C19-'12'!C19</f>
        <v>740</v>
      </c>
      <c r="D19" s="31">
        <f>[5]Послуги!$D19-'12'!D19</f>
        <v>382</v>
      </c>
      <c r="E19" s="88">
        <f>[5]Послуги!$E19-'12'!E19</f>
        <v>345</v>
      </c>
      <c r="F19" s="31">
        <f>[5]Послуги!$F19-'12'!F19</f>
        <v>68</v>
      </c>
      <c r="G19" s="31">
        <f>[5]Послуги!$G19-'12'!G19</f>
        <v>94</v>
      </c>
      <c r="H19" s="46">
        <f>[5]Послуги!$H19-'12'!H19</f>
        <v>685</v>
      </c>
      <c r="I19" s="46">
        <f>[5]Послуги!$I19-'12'!I19</f>
        <v>1235</v>
      </c>
      <c r="J19" s="46">
        <f>[5]Послуги!$J19-'12'!J19</f>
        <v>260</v>
      </c>
      <c r="K19" s="46">
        <f>[5]Послуги!$K19-'12'!K19</f>
        <v>242</v>
      </c>
      <c r="L19" s="29"/>
      <c r="M19" s="32"/>
    </row>
    <row r="20" spans="1:13" s="33" customFormat="1" ht="18" customHeight="1" x14ac:dyDescent="0.25">
      <c r="A20" s="52" t="s">
        <v>39</v>
      </c>
      <c r="B20" s="31">
        <f>[5]Послуги!$B20-'12'!B20</f>
        <v>519</v>
      </c>
      <c r="C20" s="31">
        <f>[5]Послуги!$C20-'12'!C20</f>
        <v>185</v>
      </c>
      <c r="D20" s="31">
        <f>[5]Послуги!$D20-'12'!D20</f>
        <v>48</v>
      </c>
      <c r="E20" s="88">
        <f>[5]Послуги!$E20-'12'!E20</f>
        <v>48</v>
      </c>
      <c r="F20" s="31">
        <f>[5]Послуги!$F20-'12'!F20</f>
        <v>5</v>
      </c>
      <c r="G20" s="31">
        <f>[5]Послуги!$G20-'12'!G20</f>
        <v>58</v>
      </c>
      <c r="H20" s="46">
        <f>[5]Послуги!$H20-'12'!H20</f>
        <v>144</v>
      </c>
      <c r="I20" s="46">
        <f>[5]Послуги!$I20-'12'!I20</f>
        <v>415</v>
      </c>
      <c r="J20" s="46">
        <f>[5]Послуги!$J20-'12'!J20</f>
        <v>90</v>
      </c>
      <c r="K20" s="46">
        <f>[5]Послуги!$K20-'12'!K20</f>
        <v>78</v>
      </c>
      <c r="L20" s="29"/>
      <c r="M20" s="32"/>
    </row>
    <row r="21" spans="1:13" s="33" customFormat="1" ht="18" customHeight="1" x14ac:dyDescent="0.25">
      <c r="A21" s="52" t="s">
        <v>40</v>
      </c>
      <c r="B21" s="31">
        <f>[5]Послуги!$B21-'12'!B21</f>
        <v>628</v>
      </c>
      <c r="C21" s="31">
        <f>[5]Послуги!$C21-'12'!C21</f>
        <v>343</v>
      </c>
      <c r="D21" s="31">
        <f>[5]Послуги!$D21-'12'!D21</f>
        <v>116</v>
      </c>
      <c r="E21" s="88">
        <f>[5]Послуги!$E21-'12'!E21</f>
        <v>101</v>
      </c>
      <c r="F21" s="31">
        <f>[5]Послуги!$F21-'12'!F21</f>
        <v>19</v>
      </c>
      <c r="G21" s="31">
        <f>[5]Послуги!$G21-'12'!G21</f>
        <v>32</v>
      </c>
      <c r="H21" s="46">
        <f>[5]Послуги!$H21-'12'!H21</f>
        <v>283</v>
      </c>
      <c r="I21" s="46">
        <f>[5]Послуги!$I21-'12'!I21</f>
        <v>441</v>
      </c>
      <c r="J21" s="46">
        <f>[5]Послуги!$J21-'12'!J21</f>
        <v>174</v>
      </c>
      <c r="K21" s="46">
        <f>[5]Послуги!$K21-'12'!K21</f>
        <v>159</v>
      </c>
      <c r="L21" s="29"/>
      <c r="M21" s="32"/>
    </row>
    <row r="22" spans="1:13" s="33" customFormat="1" ht="18" customHeight="1" x14ac:dyDescent="0.25">
      <c r="A22" s="52" t="s">
        <v>41</v>
      </c>
      <c r="B22" s="31">
        <f>[5]Послуги!$B22-'12'!B22</f>
        <v>374</v>
      </c>
      <c r="C22" s="31">
        <f>[5]Послуги!$C22-'12'!C22</f>
        <v>348</v>
      </c>
      <c r="D22" s="31">
        <f>[5]Послуги!$D22-'12'!D22</f>
        <v>110</v>
      </c>
      <c r="E22" s="88">
        <f>[5]Послуги!$E22-'12'!E22</f>
        <v>99</v>
      </c>
      <c r="F22" s="31">
        <f>[5]Послуги!$F22-'12'!F22</f>
        <v>23</v>
      </c>
      <c r="G22" s="31">
        <f>[5]Послуги!$G22-'12'!G22</f>
        <v>10</v>
      </c>
      <c r="H22" s="46">
        <f>[5]Послуги!$H22-'12'!H22</f>
        <v>344</v>
      </c>
      <c r="I22" s="46">
        <f>[5]Послуги!$I22-'12'!I22</f>
        <v>184</v>
      </c>
      <c r="J22" s="46">
        <f>[5]Послуги!$J22-'12'!J22</f>
        <v>170</v>
      </c>
      <c r="K22" s="46">
        <f>[5]Послуги!$K22-'12'!K22</f>
        <v>156</v>
      </c>
      <c r="L22" s="29"/>
      <c r="M22" s="32"/>
    </row>
    <row r="23" spans="1:13" s="33" customFormat="1" ht="18" customHeight="1" x14ac:dyDescent="0.25">
      <c r="A23" s="52" t="s">
        <v>42</v>
      </c>
      <c r="B23" s="31">
        <f>[5]Послуги!$B23-'12'!B23</f>
        <v>656</v>
      </c>
      <c r="C23" s="31">
        <f>[5]Послуги!$C23-'12'!C23</f>
        <v>416</v>
      </c>
      <c r="D23" s="31">
        <f>[5]Послуги!$D23-'12'!D23</f>
        <v>99</v>
      </c>
      <c r="E23" s="88">
        <f>[5]Послуги!$E23-'12'!E23</f>
        <v>99</v>
      </c>
      <c r="F23" s="31">
        <f>[5]Послуги!$F23-'12'!F23</f>
        <v>17</v>
      </c>
      <c r="G23" s="31">
        <f>[5]Послуги!$G23-'12'!G23</f>
        <v>21</v>
      </c>
      <c r="H23" s="46">
        <f>[5]Послуги!$H23-'12'!H23</f>
        <v>281</v>
      </c>
      <c r="I23" s="46">
        <f>[5]Послуги!$I23-'12'!I23</f>
        <v>469</v>
      </c>
      <c r="J23" s="46">
        <f>[5]Послуги!$J23-'12'!J23</f>
        <v>229</v>
      </c>
      <c r="K23" s="46">
        <f>[5]Послуги!$K23-'12'!K23</f>
        <v>189</v>
      </c>
      <c r="L23" s="29"/>
      <c r="M23" s="32"/>
    </row>
    <row r="24" spans="1:13" s="33" customFormat="1" ht="18" customHeight="1" x14ac:dyDescent="0.25">
      <c r="A24" s="52" t="s">
        <v>43</v>
      </c>
      <c r="B24" s="31">
        <f>[5]Послуги!$B24-'12'!B24</f>
        <v>720</v>
      </c>
      <c r="C24" s="31">
        <f>[5]Послуги!$C24-'12'!C24</f>
        <v>329</v>
      </c>
      <c r="D24" s="31">
        <f>[5]Послуги!$D24-'12'!D24</f>
        <v>125</v>
      </c>
      <c r="E24" s="88">
        <f>[5]Послуги!$E24-'12'!E24</f>
        <v>112</v>
      </c>
      <c r="F24" s="31">
        <f>[5]Послуги!$F24-'12'!F24</f>
        <v>16</v>
      </c>
      <c r="G24" s="31">
        <f>[5]Послуги!$G24-'12'!G24</f>
        <v>34</v>
      </c>
      <c r="H24" s="46">
        <f>[5]Послуги!$H24-'12'!H24</f>
        <v>256</v>
      </c>
      <c r="I24" s="46">
        <f>[5]Послуги!$I24-'12'!I24</f>
        <v>530</v>
      </c>
      <c r="J24" s="46">
        <f>[5]Послуги!$J24-'12'!J24</f>
        <v>155</v>
      </c>
      <c r="K24" s="46">
        <f>[5]Послуги!$K24-'12'!K24</f>
        <v>139</v>
      </c>
      <c r="L24" s="29"/>
      <c r="M24" s="32"/>
    </row>
    <row r="25" spans="1:13" s="33" customFormat="1" ht="18" customHeight="1" x14ac:dyDescent="0.25">
      <c r="A25" s="53" t="s">
        <v>44</v>
      </c>
      <c r="B25" s="31">
        <f>[5]Послуги!$B25-'12'!B25</f>
        <v>826</v>
      </c>
      <c r="C25" s="31">
        <f>[5]Послуги!$C25-'12'!C25</f>
        <v>364</v>
      </c>
      <c r="D25" s="31">
        <f>[5]Послуги!$D25-'12'!D25</f>
        <v>104</v>
      </c>
      <c r="E25" s="88">
        <f>[5]Послуги!$E25-'12'!E25</f>
        <v>88</v>
      </c>
      <c r="F25" s="31">
        <f>[5]Послуги!$F25-'12'!F25</f>
        <v>25</v>
      </c>
      <c r="G25" s="31">
        <f>[5]Послуги!$G25-'12'!G25</f>
        <v>30</v>
      </c>
      <c r="H25" s="46">
        <f>[5]Послуги!$H25-'12'!H25</f>
        <v>325</v>
      </c>
      <c r="I25" s="46">
        <f>[5]Послуги!$I25-'12'!I25</f>
        <v>618</v>
      </c>
      <c r="J25" s="46">
        <f>[5]Послуги!$J25-'12'!J25</f>
        <v>173</v>
      </c>
      <c r="K25" s="46">
        <f>[5]Послуги!$K25-'12'!K25</f>
        <v>149</v>
      </c>
      <c r="L25" s="29"/>
      <c r="M25" s="32"/>
    </row>
    <row r="26" spans="1:13" s="33" customFormat="1" ht="18" customHeight="1" x14ac:dyDescent="0.25">
      <c r="A26" s="52" t="s">
        <v>45</v>
      </c>
      <c r="B26" s="31">
        <f>[5]Послуги!$B26-'12'!B26</f>
        <v>9337</v>
      </c>
      <c r="C26" s="31">
        <f>[5]Послуги!$C26-'12'!C26</f>
        <v>2069</v>
      </c>
      <c r="D26" s="31">
        <f>[5]Послуги!$D26-'12'!D26</f>
        <v>463</v>
      </c>
      <c r="E26" s="88">
        <f>[5]Послуги!$E26-'12'!E26</f>
        <v>300</v>
      </c>
      <c r="F26" s="31">
        <f>[5]Послуги!$F26-'12'!F26</f>
        <v>11</v>
      </c>
      <c r="G26" s="31">
        <f>[5]Послуги!$G26-'12'!G26</f>
        <v>51</v>
      </c>
      <c r="H26" s="46">
        <f>[5]Послуги!$H26-'12'!H26</f>
        <v>1242</v>
      </c>
      <c r="I26" s="46">
        <f>[5]Послуги!$I26-'12'!I26</f>
        <v>6703</v>
      </c>
      <c r="J26" s="46">
        <f>[5]Послуги!$J26-'12'!J26</f>
        <v>1038</v>
      </c>
      <c r="K26" s="46">
        <f>[5]Послуги!$K26-'12'!K26</f>
        <v>861</v>
      </c>
      <c r="L26" s="29"/>
      <c r="M26" s="32"/>
    </row>
    <row r="27" spans="1:13" s="33" customFormat="1" ht="18" customHeight="1" x14ac:dyDescent="0.25">
      <c r="A27" s="52" t="s">
        <v>46</v>
      </c>
      <c r="B27" s="31">
        <f>[5]Послуги!$B27-'12'!B27</f>
        <v>4191</v>
      </c>
      <c r="C27" s="31">
        <f>[5]Послуги!$C27-'12'!C27</f>
        <v>811</v>
      </c>
      <c r="D27" s="31">
        <f>[5]Послуги!$D27-'12'!D27</f>
        <v>289</v>
      </c>
      <c r="E27" s="88">
        <f>[5]Послуги!$E27-'12'!E27</f>
        <v>208</v>
      </c>
      <c r="F27" s="31">
        <f>[5]Послуги!$F27-'12'!F27</f>
        <v>88</v>
      </c>
      <c r="G27" s="31">
        <f>[5]Послуги!$G27-'12'!G27</f>
        <v>71</v>
      </c>
      <c r="H27" s="46">
        <f>[5]Послуги!$H27-'12'!H27</f>
        <v>771</v>
      </c>
      <c r="I27" s="46">
        <f>[5]Послуги!$I27-'12'!I27</f>
        <v>3648</v>
      </c>
      <c r="J27" s="46">
        <f>[5]Послуги!$J27-'12'!J27</f>
        <v>383</v>
      </c>
      <c r="K27" s="46">
        <f>[5]Послуги!$K27-'12'!K27</f>
        <v>356</v>
      </c>
      <c r="L27" s="29"/>
      <c r="M27" s="32"/>
    </row>
    <row r="28" spans="1:13" s="33" customFormat="1" ht="18" customHeight="1" x14ac:dyDescent="0.25">
      <c r="A28" s="54" t="s">
        <v>47</v>
      </c>
      <c r="B28" s="31">
        <f>[5]Послуги!$B28-'12'!B28</f>
        <v>2864</v>
      </c>
      <c r="C28" s="31">
        <f>[5]Послуги!$C28-'12'!C28</f>
        <v>737</v>
      </c>
      <c r="D28" s="31">
        <f>[5]Послуги!$D28-'12'!D28</f>
        <v>332</v>
      </c>
      <c r="E28" s="88">
        <f>[5]Послуги!$E28-'12'!E28</f>
        <v>194</v>
      </c>
      <c r="F28" s="31">
        <f>[5]Послуги!$F28-'12'!F28</f>
        <v>56</v>
      </c>
      <c r="G28" s="31">
        <f>[5]Послуги!$G28-'12'!G28</f>
        <v>29</v>
      </c>
      <c r="H28" s="46">
        <f>[5]Послуги!$H28-'12'!H28</f>
        <v>702</v>
      </c>
      <c r="I28" s="46">
        <f>[5]Послуги!$I28-'12'!I28</f>
        <v>2289</v>
      </c>
      <c r="J28" s="46">
        <f>[5]Послуги!$J28-'12'!J28</f>
        <v>308</v>
      </c>
      <c r="K28" s="46">
        <f>[5]Послуги!$K28-'12'!K28</f>
        <v>268</v>
      </c>
      <c r="L28" s="29"/>
      <c r="M28" s="32"/>
    </row>
    <row r="29" spans="1:13" x14ac:dyDescent="0.2">
      <c r="A29" s="35"/>
      <c r="B29" s="35"/>
      <c r="C29" s="35"/>
      <c r="D29" s="35"/>
      <c r="E29" s="79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81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81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81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F16" sqref="F16:G17"/>
    </sheetView>
  </sheetViews>
  <sheetFormatPr defaultColWidth="8" defaultRowHeight="12.75" x14ac:dyDescent="0.2"/>
  <cols>
    <col min="1" max="1" width="52.5703125" style="2" customWidth="1"/>
    <col min="2" max="2" width="16.42578125" style="15" customWidth="1"/>
    <col min="3" max="3" width="15.7109375" style="15" customWidth="1"/>
    <col min="4" max="4" width="9.5703125" style="2" customWidth="1"/>
    <col min="5" max="5" width="11" style="2" customWidth="1"/>
    <col min="6" max="6" width="15.28515625" style="2" customWidth="1"/>
    <col min="7" max="7" width="15.8554687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129" t="s">
        <v>58</v>
      </c>
      <c r="B1" s="129"/>
      <c r="C1" s="129"/>
      <c r="D1" s="129"/>
      <c r="E1" s="129"/>
      <c r="F1" s="129"/>
      <c r="G1" s="129"/>
      <c r="H1" s="129"/>
      <c r="I1" s="129"/>
    </row>
    <row r="2" spans="1:11" ht="23.25" customHeight="1" x14ac:dyDescent="0.2">
      <c r="A2" s="130" t="s">
        <v>15</v>
      </c>
      <c r="B2" s="129"/>
      <c r="C2" s="129"/>
      <c r="D2" s="129"/>
      <c r="E2" s="129"/>
      <c r="F2" s="129"/>
      <c r="G2" s="129"/>
      <c r="H2" s="129"/>
      <c r="I2" s="129"/>
    </row>
    <row r="3" spans="1:11" ht="17.25" customHeight="1" x14ac:dyDescent="0.2">
      <c r="A3" s="131"/>
      <c r="B3" s="131"/>
      <c r="C3" s="131"/>
      <c r="D3" s="131"/>
      <c r="E3" s="131"/>
    </row>
    <row r="4" spans="1:11" s="3" customFormat="1" ht="25.5" customHeight="1" x14ac:dyDescent="0.25">
      <c r="A4" s="95" t="s">
        <v>0</v>
      </c>
      <c r="B4" s="119" t="s">
        <v>16</v>
      </c>
      <c r="C4" s="132"/>
      <c r="D4" s="132"/>
      <c r="E4" s="133"/>
      <c r="F4" s="119" t="s">
        <v>17</v>
      </c>
      <c r="G4" s="132"/>
      <c r="H4" s="132"/>
      <c r="I4" s="133"/>
    </row>
    <row r="5" spans="1:11" s="3" customFormat="1" ht="23.25" customHeight="1" x14ac:dyDescent="0.25">
      <c r="A5" s="121"/>
      <c r="B5" s="91" t="s">
        <v>74</v>
      </c>
      <c r="C5" s="91" t="s">
        <v>75</v>
      </c>
      <c r="D5" s="134" t="s">
        <v>1</v>
      </c>
      <c r="E5" s="135"/>
      <c r="F5" s="91" t="s">
        <v>74</v>
      </c>
      <c r="G5" s="91" t="s">
        <v>75</v>
      </c>
      <c r="H5" s="134" t="s">
        <v>1</v>
      </c>
      <c r="I5" s="135"/>
    </row>
    <row r="6" spans="1:11" s="3" customFormat="1" ht="30" x14ac:dyDescent="0.25">
      <c r="A6" s="96"/>
      <c r="B6" s="92"/>
      <c r="C6" s="92"/>
      <c r="D6" s="4" t="s">
        <v>2</v>
      </c>
      <c r="E6" s="5" t="s">
        <v>59</v>
      </c>
      <c r="F6" s="92"/>
      <c r="G6" s="92"/>
      <c r="H6" s="4" t="s">
        <v>2</v>
      </c>
      <c r="I6" s="5" t="s">
        <v>59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52</v>
      </c>
      <c r="B8" s="63">
        <f>'15'!B7</f>
        <v>46968</v>
      </c>
      <c r="C8" s="63">
        <f>'15'!C7</f>
        <v>43762</v>
      </c>
      <c r="D8" s="10">
        <f t="shared" ref="D8:D13" si="0">C8/B8*100</f>
        <v>93.174075966615561</v>
      </c>
      <c r="E8" s="66">
        <f t="shared" ref="E8:E13" si="1">C8-B8</f>
        <v>-3206</v>
      </c>
      <c r="F8" s="64">
        <f>'16'!B7</f>
        <v>21420</v>
      </c>
      <c r="G8" s="64">
        <f>'16'!C7</f>
        <v>21680</v>
      </c>
      <c r="H8" s="10">
        <f t="shared" ref="H8:H13" si="2">G8/F8*100</f>
        <v>101.21381886087768</v>
      </c>
      <c r="I8" s="66">
        <f t="shared" ref="I8:I13" si="3">G8-F8</f>
        <v>260</v>
      </c>
      <c r="J8" s="20"/>
      <c r="K8" s="18"/>
    </row>
    <row r="9" spans="1:11" s="3" customFormat="1" ht="28.5" customHeight="1" x14ac:dyDescent="0.25">
      <c r="A9" s="9" t="s">
        <v>53</v>
      </c>
      <c r="B9" s="64">
        <f>'15'!E7</f>
        <v>16124</v>
      </c>
      <c r="C9" s="64">
        <f>'15'!F7</f>
        <v>15164</v>
      </c>
      <c r="D9" s="10">
        <f t="shared" si="0"/>
        <v>94.046142396427683</v>
      </c>
      <c r="E9" s="66">
        <f t="shared" si="1"/>
        <v>-960</v>
      </c>
      <c r="F9" s="64">
        <f>'16'!E7</f>
        <v>8921</v>
      </c>
      <c r="G9" s="64">
        <f>'16'!F7</f>
        <v>9243</v>
      </c>
      <c r="H9" s="10">
        <f t="shared" si="2"/>
        <v>103.60946082277771</v>
      </c>
      <c r="I9" s="66">
        <f t="shared" si="3"/>
        <v>322</v>
      </c>
      <c r="J9" s="18"/>
      <c r="K9" s="18"/>
    </row>
    <row r="10" spans="1:11" s="3" customFormat="1" ht="52.5" customHeight="1" x14ac:dyDescent="0.25">
      <c r="A10" s="12" t="s">
        <v>54</v>
      </c>
      <c r="B10" s="64">
        <f>'15'!H7</f>
        <v>4623</v>
      </c>
      <c r="C10" s="64">
        <f>'15'!I7</f>
        <v>3584</v>
      </c>
      <c r="D10" s="10">
        <f t="shared" si="0"/>
        <v>77.525416396279468</v>
      </c>
      <c r="E10" s="66">
        <f t="shared" si="1"/>
        <v>-1039</v>
      </c>
      <c r="F10" s="64">
        <f>'16'!H7</f>
        <v>3010</v>
      </c>
      <c r="G10" s="64">
        <f>'16'!I7</f>
        <v>2638</v>
      </c>
      <c r="H10" s="10">
        <f t="shared" si="2"/>
        <v>87.641196013289033</v>
      </c>
      <c r="I10" s="66">
        <f t="shared" si="3"/>
        <v>-372</v>
      </c>
      <c r="J10" s="18"/>
      <c r="K10" s="18"/>
    </row>
    <row r="11" spans="1:11" s="3" customFormat="1" ht="31.5" customHeight="1" x14ac:dyDescent="0.25">
      <c r="A11" s="13" t="s">
        <v>55</v>
      </c>
      <c r="B11" s="64">
        <f>'15'!K7</f>
        <v>410</v>
      </c>
      <c r="C11" s="64">
        <f>'15'!L7</f>
        <v>410</v>
      </c>
      <c r="D11" s="10">
        <f t="shared" si="0"/>
        <v>100</v>
      </c>
      <c r="E11" s="66">
        <f t="shared" si="1"/>
        <v>0</v>
      </c>
      <c r="F11" s="64">
        <f>'16'!K7</f>
        <v>575</v>
      </c>
      <c r="G11" s="64">
        <f>'16'!L7</f>
        <v>546</v>
      </c>
      <c r="H11" s="10">
        <f t="shared" si="2"/>
        <v>94.956521739130437</v>
      </c>
      <c r="I11" s="66">
        <f t="shared" si="3"/>
        <v>-29</v>
      </c>
      <c r="J11" s="18"/>
      <c r="K11" s="18"/>
    </row>
    <row r="12" spans="1:11" s="3" customFormat="1" ht="45.75" customHeight="1" x14ac:dyDescent="0.25">
      <c r="A12" s="13" t="s">
        <v>18</v>
      </c>
      <c r="B12" s="64">
        <f>'15'!N7</f>
        <v>659</v>
      </c>
      <c r="C12" s="64">
        <f>'15'!O7</f>
        <v>481</v>
      </c>
      <c r="D12" s="10">
        <f t="shared" si="0"/>
        <v>72.989377845220034</v>
      </c>
      <c r="E12" s="66">
        <f t="shared" si="1"/>
        <v>-178</v>
      </c>
      <c r="F12" s="64">
        <f>'16'!N7</f>
        <v>605</v>
      </c>
      <c r="G12" s="64">
        <f>'16'!O7</f>
        <v>656</v>
      </c>
      <c r="H12" s="10">
        <f t="shared" si="2"/>
        <v>108.4297520661157</v>
      </c>
      <c r="I12" s="66">
        <f t="shared" si="3"/>
        <v>51</v>
      </c>
      <c r="J12" s="18"/>
      <c r="K12" s="18"/>
    </row>
    <row r="13" spans="1:11" s="3" customFormat="1" ht="55.5" customHeight="1" x14ac:dyDescent="0.25">
      <c r="A13" s="13" t="s">
        <v>56</v>
      </c>
      <c r="B13" s="64">
        <f>'15'!Q7</f>
        <v>10362</v>
      </c>
      <c r="C13" s="64">
        <f>'15'!R7</f>
        <v>12295</v>
      </c>
      <c r="D13" s="10">
        <f t="shared" si="0"/>
        <v>118.65469986489094</v>
      </c>
      <c r="E13" s="66">
        <f t="shared" si="1"/>
        <v>1933</v>
      </c>
      <c r="F13" s="64">
        <f>'16'!Q7</f>
        <v>6732</v>
      </c>
      <c r="G13" s="64">
        <f>'16'!R7</f>
        <v>7976</v>
      </c>
      <c r="H13" s="10">
        <f t="shared" si="2"/>
        <v>118.47890671420083</v>
      </c>
      <c r="I13" s="66">
        <f t="shared" si="3"/>
        <v>1244</v>
      </c>
      <c r="J13" s="18"/>
      <c r="K13" s="18"/>
    </row>
    <row r="14" spans="1:11" s="3" customFormat="1" ht="12.75" customHeight="1" x14ac:dyDescent="0.25">
      <c r="A14" s="97" t="s">
        <v>4</v>
      </c>
      <c r="B14" s="98"/>
      <c r="C14" s="98"/>
      <c r="D14" s="98"/>
      <c r="E14" s="98"/>
      <c r="F14" s="98"/>
      <c r="G14" s="98"/>
      <c r="H14" s="98"/>
      <c r="I14" s="98"/>
      <c r="J14" s="18"/>
      <c r="K14" s="18"/>
    </row>
    <row r="15" spans="1:11" s="3" customFormat="1" ht="18" customHeight="1" x14ac:dyDescent="0.25">
      <c r="A15" s="99"/>
      <c r="B15" s="100"/>
      <c r="C15" s="100"/>
      <c r="D15" s="100"/>
      <c r="E15" s="100"/>
      <c r="F15" s="100"/>
      <c r="G15" s="100"/>
      <c r="H15" s="100"/>
      <c r="I15" s="100"/>
      <c r="J15" s="18"/>
      <c r="K15" s="18"/>
    </row>
    <row r="16" spans="1:11" s="3" customFormat="1" ht="20.25" customHeight="1" x14ac:dyDescent="0.25">
      <c r="A16" s="95" t="s">
        <v>0</v>
      </c>
      <c r="B16" s="101" t="s">
        <v>76</v>
      </c>
      <c r="C16" s="101" t="s">
        <v>77</v>
      </c>
      <c r="D16" s="134" t="s">
        <v>1</v>
      </c>
      <c r="E16" s="135"/>
      <c r="F16" s="101" t="s">
        <v>76</v>
      </c>
      <c r="G16" s="101" t="s">
        <v>77</v>
      </c>
      <c r="H16" s="134" t="s">
        <v>1</v>
      </c>
      <c r="I16" s="135"/>
      <c r="J16" s="18"/>
      <c r="K16" s="18"/>
    </row>
    <row r="17" spans="1:11" ht="35.25" customHeight="1" x14ac:dyDescent="0.3">
      <c r="A17" s="96"/>
      <c r="B17" s="101"/>
      <c r="C17" s="101"/>
      <c r="D17" s="17" t="s">
        <v>2</v>
      </c>
      <c r="E17" s="5" t="s">
        <v>59</v>
      </c>
      <c r="F17" s="101"/>
      <c r="G17" s="101"/>
      <c r="H17" s="17" t="s">
        <v>2</v>
      </c>
      <c r="I17" s="5" t="s">
        <v>59</v>
      </c>
      <c r="J17" s="19"/>
      <c r="K17" s="19"/>
    </row>
    <row r="18" spans="1:11" ht="24" customHeight="1" x14ac:dyDescent="0.3">
      <c r="A18" s="9" t="s">
        <v>52</v>
      </c>
      <c r="B18" s="65">
        <f>'15'!T7</f>
        <v>40966</v>
      </c>
      <c r="C18" s="65">
        <f>'15'!U7</f>
        <v>32990</v>
      </c>
      <c r="D18" s="14">
        <f t="shared" ref="D18:D20" si="4">C18/B18*100</f>
        <v>80.530195772103696</v>
      </c>
      <c r="E18" s="67">
        <f t="shared" ref="E18:E20" si="5">C18-B18</f>
        <v>-7976</v>
      </c>
      <c r="F18" s="59">
        <f>'16'!T7</f>
        <v>17268</v>
      </c>
      <c r="G18" s="59">
        <f>'16'!U7</f>
        <v>16412</v>
      </c>
      <c r="H18" s="14">
        <f t="shared" ref="H18:H20" si="6">G18/F18*100</f>
        <v>95.042853833680795</v>
      </c>
      <c r="I18" s="68">
        <f t="shared" ref="I18:I20" si="7">G18-F18</f>
        <v>-856</v>
      </c>
      <c r="J18" s="19"/>
      <c r="K18" s="19"/>
    </row>
    <row r="19" spans="1:11" ht="25.5" customHeight="1" x14ac:dyDescent="0.3">
      <c r="A19" s="1" t="s">
        <v>53</v>
      </c>
      <c r="B19" s="65">
        <f>'15'!W7</f>
        <v>11877</v>
      </c>
      <c r="C19" s="65">
        <f>'15'!X7</f>
        <v>8027</v>
      </c>
      <c r="D19" s="14">
        <f t="shared" si="4"/>
        <v>67.584406836743284</v>
      </c>
      <c r="E19" s="67">
        <f t="shared" si="5"/>
        <v>-3850</v>
      </c>
      <c r="F19" s="59">
        <f>'16'!W7</f>
        <v>5655</v>
      </c>
      <c r="G19" s="59">
        <f>'16'!X7</f>
        <v>4818</v>
      </c>
      <c r="H19" s="14">
        <f t="shared" si="6"/>
        <v>85.198938992042443</v>
      </c>
      <c r="I19" s="68">
        <f t="shared" si="7"/>
        <v>-837</v>
      </c>
      <c r="J19" s="19"/>
      <c r="K19" s="19"/>
    </row>
    <row r="20" spans="1:11" ht="41.25" customHeight="1" x14ac:dyDescent="0.3">
      <c r="A20" s="1" t="s">
        <v>57</v>
      </c>
      <c r="B20" s="65">
        <f>'15'!Z7</f>
        <v>9950</v>
      </c>
      <c r="C20" s="65">
        <f>'15'!AA7</f>
        <v>6808</v>
      </c>
      <c r="D20" s="14">
        <f t="shared" si="4"/>
        <v>68.422110552763812</v>
      </c>
      <c r="E20" s="67">
        <f t="shared" si="5"/>
        <v>-3142</v>
      </c>
      <c r="F20" s="59">
        <f>'16'!Z7</f>
        <v>4957</v>
      </c>
      <c r="G20" s="59">
        <f>'16'!AA7</f>
        <v>4243</v>
      </c>
      <c r="H20" s="14">
        <f t="shared" si="6"/>
        <v>85.596126689529967</v>
      </c>
      <c r="I20" s="68">
        <f t="shared" si="7"/>
        <v>-714</v>
      </c>
      <c r="J20" s="19"/>
      <c r="K20" s="19"/>
    </row>
    <row r="21" spans="1:11" ht="20.25" x14ac:dyDescent="0.3">
      <c r="C21" s="16"/>
      <c r="J21" s="19"/>
      <c r="K21" s="19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X2" sqref="X2:Y2"/>
    </sheetView>
  </sheetViews>
  <sheetFormatPr defaultRowHeight="14.25" x14ac:dyDescent="0.2"/>
  <cols>
    <col min="1" max="1" width="29.140625" style="37" customWidth="1"/>
    <col min="2" max="2" width="11" style="37" customWidth="1"/>
    <col min="3" max="3" width="9.85546875" style="37" customWidth="1"/>
    <col min="4" max="4" width="8.28515625" style="37" customWidth="1"/>
    <col min="5" max="6" width="11.7109375" style="37" customWidth="1"/>
    <col min="7" max="7" width="7.42578125" style="37" customWidth="1"/>
    <col min="8" max="8" width="11.85546875" style="37" customWidth="1"/>
    <col min="9" max="9" width="11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10" style="37" customWidth="1"/>
    <col min="15" max="15" width="9.140625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63.75" customHeight="1" x14ac:dyDescent="0.35">
      <c r="B1" s="128" t="s">
        <v>86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21"/>
      <c r="P1" s="21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11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6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28">
        <f>SUM(B8:B28)</f>
        <v>46968</v>
      </c>
      <c r="C7" s="28">
        <f>SUM(C8:C28)</f>
        <v>43762</v>
      </c>
      <c r="D7" s="56">
        <f>IF(B7=0,0,C7/B7)*100</f>
        <v>93.174075966615561</v>
      </c>
      <c r="E7" s="28">
        <f>SUM(E8:E28)</f>
        <v>16124</v>
      </c>
      <c r="F7" s="28">
        <f>SUM(F8:F28)</f>
        <v>15164</v>
      </c>
      <c r="G7" s="56">
        <f>IF(E7=0,0,F7/E7)*100</f>
        <v>94.046142396427683</v>
      </c>
      <c r="H7" s="28">
        <f>SUM(H8:H28)</f>
        <v>4623</v>
      </c>
      <c r="I7" s="28">
        <f>SUM(I8:I28)</f>
        <v>3584</v>
      </c>
      <c r="J7" s="56">
        <f>IF(H7=0,0,I7/H7)*100</f>
        <v>77.525416396279468</v>
      </c>
      <c r="K7" s="28">
        <f>SUM(K8:K28)</f>
        <v>410</v>
      </c>
      <c r="L7" s="28">
        <f>SUM(L8:L28)</f>
        <v>410</v>
      </c>
      <c r="M7" s="56">
        <f>IF(K7=0,0,L7/K7)*100</f>
        <v>100</v>
      </c>
      <c r="N7" s="28">
        <f>SUM(N8:N28)</f>
        <v>659</v>
      </c>
      <c r="O7" s="28">
        <f>SUM(O8:O28)</f>
        <v>481</v>
      </c>
      <c r="P7" s="56">
        <f>IF(N7=0,0,O7/N7)*100</f>
        <v>72.989377845220034</v>
      </c>
      <c r="Q7" s="28">
        <f>SUM(Q8:Q28)</f>
        <v>10362</v>
      </c>
      <c r="R7" s="28">
        <f>SUM(R8:R28)</f>
        <v>12295</v>
      </c>
      <c r="S7" s="56">
        <f>IF(Q7=0,0,R7/Q7)*100</f>
        <v>118.65469986489094</v>
      </c>
      <c r="T7" s="28">
        <f>SUM(T8:T28)</f>
        <v>40966</v>
      </c>
      <c r="U7" s="28">
        <f>SUM(U8:U28)</f>
        <v>32990</v>
      </c>
      <c r="V7" s="56">
        <f>IF(T7=0,0,U7/T7)*100</f>
        <v>80.530195772103696</v>
      </c>
      <c r="W7" s="28">
        <f>SUM(W8:W28)</f>
        <v>11877</v>
      </c>
      <c r="X7" s="28">
        <f>SUM(X8:X28)</f>
        <v>8027</v>
      </c>
      <c r="Y7" s="56">
        <f>IF(W7=0,0,X7/W7)*100</f>
        <v>67.584406836743284</v>
      </c>
      <c r="Z7" s="28">
        <f>SUM(Z8:Z28)</f>
        <v>9950</v>
      </c>
      <c r="AA7" s="28">
        <f>SUM(AA8:AA28)</f>
        <v>6808</v>
      </c>
      <c r="AB7" s="56">
        <f>IF(Z7=0,0,AA7/Z7)*100</f>
        <v>68.422110552763812</v>
      </c>
      <c r="AC7" s="29"/>
      <c r="AF7" s="33"/>
    </row>
    <row r="8" spans="1:32" s="33" customFormat="1" ht="18" customHeight="1" x14ac:dyDescent="0.25">
      <c r="A8" s="51" t="s">
        <v>27</v>
      </c>
      <c r="B8" s="31">
        <v>1835</v>
      </c>
      <c r="C8" s="31">
        <f>[5]Послуги!$B8-'16'!C8</f>
        <v>1682</v>
      </c>
      <c r="D8" s="57">
        <f t="shared" ref="D8:D28" si="0">IF(B8=0,0,C8/B8)*100</f>
        <v>91.662125340599459</v>
      </c>
      <c r="E8" s="31">
        <v>815</v>
      </c>
      <c r="F8" s="31">
        <f>[5]Послуги!$C8-'16'!F8</f>
        <v>854</v>
      </c>
      <c r="G8" s="57">
        <f t="shared" ref="G8:G28" si="1">IF(E8=0,0,F8/E8)*100</f>
        <v>104.78527607361963</v>
      </c>
      <c r="H8" s="31">
        <v>249</v>
      </c>
      <c r="I8" s="31">
        <f>[5]Послуги!$D8-'16'!I8</f>
        <v>223</v>
      </c>
      <c r="J8" s="57">
        <f t="shared" ref="J8:J28" si="2">IF(H8=0,0,I8/H8)*100</f>
        <v>89.558232931726906</v>
      </c>
      <c r="K8" s="31">
        <v>32</v>
      </c>
      <c r="L8" s="31">
        <f>[5]Послуги!$F8-'16'!L8</f>
        <v>43</v>
      </c>
      <c r="M8" s="57">
        <f t="shared" ref="M8:M28" si="3">IF(K8=0,0,L8/K8)*100</f>
        <v>134.375</v>
      </c>
      <c r="N8" s="31">
        <v>40</v>
      </c>
      <c r="O8" s="31">
        <f>[5]Послуги!$G8-'16'!O8</f>
        <v>52</v>
      </c>
      <c r="P8" s="57">
        <f t="shared" ref="P8:P28" si="4">IF(N8=0,0,O8/N8)*100</f>
        <v>130</v>
      </c>
      <c r="Q8" s="31">
        <v>594</v>
      </c>
      <c r="R8" s="46">
        <f>[5]Послуги!$H8-'16'!R8</f>
        <v>830</v>
      </c>
      <c r="S8" s="57">
        <f t="shared" ref="S8:S28" si="5">IF(Q8=0,0,R8/Q8)*100</f>
        <v>139.73063973063972</v>
      </c>
      <c r="T8" s="31">
        <v>1467</v>
      </c>
      <c r="U8" s="46">
        <f>[5]Послуги!$I8-'16'!U8</f>
        <v>1247</v>
      </c>
      <c r="V8" s="57">
        <f t="shared" ref="V8:V28" si="6">IF(T8=0,0,U8/T8)*100</f>
        <v>85.003408316291754</v>
      </c>
      <c r="W8" s="31">
        <v>487</v>
      </c>
      <c r="X8" s="46">
        <f>[5]Послуги!$J8-'16'!X8</f>
        <v>421</v>
      </c>
      <c r="Y8" s="57">
        <f t="shared" ref="Y8:Y28" si="7">IF(W8=0,0,X8/W8)*100</f>
        <v>86.447638603696092</v>
      </c>
      <c r="Z8" s="31">
        <v>443</v>
      </c>
      <c r="AA8" s="46">
        <f>[5]Послуги!$K8-'16'!AA8</f>
        <v>408</v>
      </c>
      <c r="AB8" s="57">
        <f t="shared" ref="AB8:AB28" si="8">IF(Z8=0,0,AA8/Z8)*100</f>
        <v>92.099322799097067</v>
      </c>
      <c r="AC8" s="29"/>
      <c r="AD8" s="32"/>
    </row>
    <row r="9" spans="1:32" s="34" customFormat="1" ht="18" customHeight="1" x14ac:dyDescent="0.25">
      <c r="A9" s="52" t="s">
        <v>28</v>
      </c>
      <c r="B9" s="31">
        <v>1115</v>
      </c>
      <c r="C9" s="31">
        <f>[5]Послуги!$B9-'16'!C9</f>
        <v>1111</v>
      </c>
      <c r="D9" s="57">
        <f t="shared" si="0"/>
        <v>99.641255605381161</v>
      </c>
      <c r="E9" s="31">
        <v>288</v>
      </c>
      <c r="F9" s="31">
        <f>[5]Послуги!$C9-'16'!F9</f>
        <v>328</v>
      </c>
      <c r="G9" s="57">
        <f t="shared" si="1"/>
        <v>113.88888888888889</v>
      </c>
      <c r="H9" s="31">
        <v>124</v>
      </c>
      <c r="I9" s="31">
        <f>[5]Послуги!$D9-'16'!I9</f>
        <v>108</v>
      </c>
      <c r="J9" s="57">
        <f t="shared" si="2"/>
        <v>87.096774193548384</v>
      </c>
      <c r="K9" s="31">
        <v>34</v>
      </c>
      <c r="L9" s="31">
        <f>[5]Послуги!$F9-'16'!L9</f>
        <v>7</v>
      </c>
      <c r="M9" s="57">
        <f t="shared" si="3"/>
        <v>20.588235294117645</v>
      </c>
      <c r="N9" s="31">
        <v>15</v>
      </c>
      <c r="O9" s="31">
        <f>[5]Послуги!$G9-'16'!O9</f>
        <v>36</v>
      </c>
      <c r="P9" s="57">
        <f t="shared" si="4"/>
        <v>240</v>
      </c>
      <c r="Q9" s="31">
        <v>247</v>
      </c>
      <c r="R9" s="46">
        <f>[5]Послуги!$H9-'16'!R9</f>
        <v>273</v>
      </c>
      <c r="S9" s="57">
        <f t="shared" si="5"/>
        <v>110.5263157894737</v>
      </c>
      <c r="T9" s="31">
        <v>959</v>
      </c>
      <c r="U9" s="46">
        <f>[5]Послуги!$I9-'16'!U9</f>
        <v>928</v>
      </c>
      <c r="V9" s="57">
        <f t="shared" si="6"/>
        <v>96.767466110531814</v>
      </c>
      <c r="W9" s="31">
        <v>171</v>
      </c>
      <c r="X9" s="46">
        <f>[5]Послуги!$J9-'16'!X9</f>
        <v>173</v>
      </c>
      <c r="Y9" s="57">
        <f t="shared" si="7"/>
        <v>101.16959064327486</v>
      </c>
      <c r="Z9" s="31">
        <v>155</v>
      </c>
      <c r="AA9" s="46">
        <f>[5]Послуги!$K9-'16'!AA9</f>
        <v>168</v>
      </c>
      <c r="AB9" s="57">
        <f t="shared" si="8"/>
        <v>108.38709677419357</v>
      </c>
      <c r="AC9" s="29"/>
      <c r="AD9" s="32"/>
    </row>
    <row r="10" spans="1:32" s="33" customFormat="1" ht="18" customHeight="1" x14ac:dyDescent="0.25">
      <c r="A10" s="52" t="s">
        <v>29</v>
      </c>
      <c r="B10" s="31">
        <v>711</v>
      </c>
      <c r="C10" s="31">
        <f>[5]Послуги!$B10-'16'!C10</f>
        <v>712</v>
      </c>
      <c r="D10" s="57">
        <f t="shared" si="0"/>
        <v>100.14064697609003</v>
      </c>
      <c r="E10" s="31">
        <v>288</v>
      </c>
      <c r="F10" s="31">
        <f>[5]Послуги!$C10-'16'!F10</f>
        <v>311</v>
      </c>
      <c r="G10" s="57">
        <f t="shared" si="1"/>
        <v>107.98611111111111</v>
      </c>
      <c r="H10" s="31">
        <v>44</v>
      </c>
      <c r="I10" s="31">
        <f>[5]Послуги!$D10-'16'!I10</f>
        <v>58</v>
      </c>
      <c r="J10" s="57">
        <f t="shared" si="2"/>
        <v>131.81818181818181</v>
      </c>
      <c r="K10" s="31">
        <v>4</v>
      </c>
      <c r="L10" s="31">
        <f>[5]Послуги!$F10-'16'!L10</f>
        <v>4</v>
      </c>
      <c r="M10" s="57">
        <f t="shared" si="3"/>
        <v>100</v>
      </c>
      <c r="N10" s="31">
        <v>0</v>
      </c>
      <c r="O10" s="31">
        <f>[5]Послуги!$G10-'16'!O10</f>
        <v>7</v>
      </c>
      <c r="P10" s="57">
        <f t="shared" si="4"/>
        <v>0</v>
      </c>
      <c r="Q10" s="31">
        <v>227</v>
      </c>
      <c r="R10" s="46">
        <f>[5]Послуги!$H10-'16'!R10</f>
        <v>291</v>
      </c>
      <c r="S10" s="57">
        <f t="shared" si="5"/>
        <v>128.19383259911893</v>
      </c>
      <c r="T10" s="31">
        <v>616</v>
      </c>
      <c r="U10" s="46">
        <f>[5]Послуги!$I10-'16'!U10</f>
        <v>581</v>
      </c>
      <c r="V10" s="57">
        <f t="shared" si="6"/>
        <v>94.318181818181827</v>
      </c>
      <c r="W10" s="31">
        <v>210</v>
      </c>
      <c r="X10" s="46">
        <f>[5]Послуги!$J10-'16'!X10</f>
        <v>194</v>
      </c>
      <c r="Y10" s="57">
        <f t="shared" si="7"/>
        <v>92.38095238095238</v>
      </c>
      <c r="Z10" s="31">
        <v>171</v>
      </c>
      <c r="AA10" s="46">
        <f>[5]Послуги!$K10-'16'!AA10</f>
        <v>156</v>
      </c>
      <c r="AB10" s="57">
        <f t="shared" si="8"/>
        <v>91.228070175438589</v>
      </c>
      <c r="AC10" s="29"/>
      <c r="AD10" s="32"/>
    </row>
    <row r="11" spans="1:32" s="33" customFormat="1" ht="18" customHeight="1" x14ac:dyDescent="0.25">
      <c r="A11" s="52" t="s">
        <v>30</v>
      </c>
      <c r="B11" s="31">
        <v>1087</v>
      </c>
      <c r="C11" s="31">
        <f>[5]Послуги!$B11-'16'!C11</f>
        <v>1043</v>
      </c>
      <c r="D11" s="57">
        <f t="shared" si="0"/>
        <v>95.952161913523454</v>
      </c>
      <c r="E11" s="31">
        <v>641</v>
      </c>
      <c r="F11" s="31">
        <f>[5]Послуги!$C11-'16'!F11</f>
        <v>630</v>
      </c>
      <c r="G11" s="57">
        <f t="shared" si="1"/>
        <v>98.283931357254289</v>
      </c>
      <c r="H11" s="31">
        <v>152</v>
      </c>
      <c r="I11" s="31">
        <f>[5]Послуги!$D11-'16'!I11</f>
        <v>115</v>
      </c>
      <c r="J11" s="57">
        <f t="shared" si="2"/>
        <v>75.657894736842096</v>
      </c>
      <c r="K11" s="31">
        <v>9</v>
      </c>
      <c r="L11" s="31">
        <f>[5]Послуги!$F11-'16'!L11</f>
        <v>10</v>
      </c>
      <c r="M11" s="57">
        <f t="shared" si="3"/>
        <v>111.11111111111111</v>
      </c>
      <c r="N11" s="31">
        <v>18</v>
      </c>
      <c r="O11" s="31">
        <f>[5]Послуги!$G11-'16'!O11</f>
        <v>21</v>
      </c>
      <c r="P11" s="57">
        <f t="shared" si="4"/>
        <v>116.66666666666667</v>
      </c>
      <c r="Q11" s="31">
        <v>460</v>
      </c>
      <c r="R11" s="46">
        <f>[5]Послуги!$H11-'16'!R11</f>
        <v>608</v>
      </c>
      <c r="S11" s="57">
        <f t="shared" si="5"/>
        <v>132.17391304347825</v>
      </c>
      <c r="T11" s="31">
        <v>884</v>
      </c>
      <c r="U11" s="46">
        <f>[5]Послуги!$I11-'16'!U11</f>
        <v>752</v>
      </c>
      <c r="V11" s="57">
        <f t="shared" si="6"/>
        <v>85.067873303167417</v>
      </c>
      <c r="W11" s="31">
        <v>477</v>
      </c>
      <c r="X11" s="46">
        <f>[5]Послуги!$J11-'16'!X11</f>
        <v>353</v>
      </c>
      <c r="Y11" s="57">
        <f t="shared" si="7"/>
        <v>74.0041928721174</v>
      </c>
      <c r="Z11" s="31">
        <v>397</v>
      </c>
      <c r="AA11" s="46">
        <f>[5]Послуги!$K11-'16'!AA11</f>
        <v>239</v>
      </c>
      <c r="AB11" s="57">
        <f t="shared" si="8"/>
        <v>60.20151133501259</v>
      </c>
      <c r="AC11" s="29"/>
      <c r="AD11" s="32"/>
    </row>
    <row r="12" spans="1:32" s="33" customFormat="1" ht="18" customHeight="1" x14ac:dyDescent="0.25">
      <c r="A12" s="52" t="s">
        <v>31</v>
      </c>
      <c r="B12" s="31">
        <v>875</v>
      </c>
      <c r="C12" s="31">
        <f>[5]Послуги!$B12-'16'!C12</f>
        <v>757</v>
      </c>
      <c r="D12" s="57">
        <f t="shared" si="0"/>
        <v>86.514285714285705</v>
      </c>
      <c r="E12" s="31">
        <v>353</v>
      </c>
      <c r="F12" s="31">
        <f>[5]Послуги!$C12-'16'!F12</f>
        <v>312</v>
      </c>
      <c r="G12" s="57">
        <f t="shared" si="1"/>
        <v>88.385269121813025</v>
      </c>
      <c r="H12" s="31">
        <v>167</v>
      </c>
      <c r="I12" s="31">
        <f>[5]Послуги!$D12-'16'!I12</f>
        <v>97</v>
      </c>
      <c r="J12" s="57">
        <f t="shared" si="2"/>
        <v>58.083832335329348</v>
      </c>
      <c r="K12" s="31">
        <v>29</v>
      </c>
      <c r="L12" s="31">
        <f>[5]Послуги!$F12-'16'!L12</f>
        <v>29</v>
      </c>
      <c r="M12" s="57">
        <f t="shared" si="3"/>
        <v>100</v>
      </c>
      <c r="N12" s="31">
        <v>3</v>
      </c>
      <c r="O12" s="31">
        <f>[5]Послуги!$G12-'16'!O12</f>
        <v>10</v>
      </c>
      <c r="P12" s="57">
        <f t="shared" si="4"/>
        <v>333.33333333333337</v>
      </c>
      <c r="Q12" s="31">
        <v>288</v>
      </c>
      <c r="R12" s="46">
        <f>[5]Послуги!$H12-'16'!R12</f>
        <v>281</v>
      </c>
      <c r="S12" s="57">
        <f t="shared" si="5"/>
        <v>97.569444444444443</v>
      </c>
      <c r="T12" s="31">
        <v>675</v>
      </c>
      <c r="U12" s="46">
        <f>[5]Послуги!$I12-'16'!U12</f>
        <v>594</v>
      </c>
      <c r="V12" s="57">
        <f t="shared" si="6"/>
        <v>88</v>
      </c>
      <c r="W12" s="31">
        <v>199</v>
      </c>
      <c r="X12" s="46">
        <f>[5]Послуги!$J12-'16'!X12</f>
        <v>155</v>
      </c>
      <c r="Y12" s="57">
        <f t="shared" si="7"/>
        <v>77.889447236180914</v>
      </c>
      <c r="Z12" s="31">
        <v>174</v>
      </c>
      <c r="AA12" s="46">
        <f>[5]Послуги!$K12-'16'!AA12</f>
        <v>140</v>
      </c>
      <c r="AB12" s="57">
        <f t="shared" si="8"/>
        <v>80.459770114942529</v>
      </c>
      <c r="AC12" s="29"/>
      <c r="AD12" s="32"/>
    </row>
    <row r="13" spans="1:32" s="33" customFormat="1" ht="18" customHeight="1" x14ac:dyDescent="0.25">
      <c r="A13" s="52" t="s">
        <v>32</v>
      </c>
      <c r="B13" s="31">
        <v>1079</v>
      </c>
      <c r="C13" s="31">
        <f>[5]Послуги!$B13-'16'!C13</f>
        <v>973</v>
      </c>
      <c r="D13" s="57">
        <f t="shared" si="0"/>
        <v>90.176088971269692</v>
      </c>
      <c r="E13" s="31">
        <v>440</v>
      </c>
      <c r="F13" s="31">
        <f>[5]Послуги!$C13-'16'!F13</f>
        <v>404</v>
      </c>
      <c r="G13" s="57">
        <f t="shared" si="1"/>
        <v>91.818181818181827</v>
      </c>
      <c r="H13" s="31">
        <v>148</v>
      </c>
      <c r="I13" s="31">
        <f>[5]Послуги!$D13-'16'!I13</f>
        <v>91</v>
      </c>
      <c r="J13" s="57">
        <f t="shared" si="2"/>
        <v>61.486486486486491</v>
      </c>
      <c r="K13" s="31">
        <v>9</v>
      </c>
      <c r="L13" s="31">
        <f>[5]Послуги!$F13-'16'!L13</f>
        <v>8</v>
      </c>
      <c r="M13" s="57">
        <f t="shared" si="3"/>
        <v>88.888888888888886</v>
      </c>
      <c r="N13" s="31">
        <v>6</v>
      </c>
      <c r="O13" s="31">
        <f>[5]Послуги!$G13-'16'!O13</f>
        <v>3</v>
      </c>
      <c r="P13" s="57">
        <f t="shared" si="4"/>
        <v>50</v>
      </c>
      <c r="Q13" s="31">
        <v>345</v>
      </c>
      <c r="R13" s="46">
        <f>[5]Послуги!$H13-'16'!R13</f>
        <v>343</v>
      </c>
      <c r="S13" s="57">
        <f t="shared" si="5"/>
        <v>99.420289855072468</v>
      </c>
      <c r="T13" s="31">
        <v>879</v>
      </c>
      <c r="U13" s="46">
        <f>[5]Послуги!$I13-'16'!U13</f>
        <v>790</v>
      </c>
      <c r="V13" s="57">
        <f t="shared" si="6"/>
        <v>89.874857792946528</v>
      </c>
      <c r="W13" s="31">
        <v>326</v>
      </c>
      <c r="X13" s="46">
        <f>[5]Послуги!$J13-'16'!X13</f>
        <v>250</v>
      </c>
      <c r="Y13" s="57">
        <f t="shared" si="7"/>
        <v>76.687116564417181</v>
      </c>
      <c r="Z13" s="31">
        <v>279</v>
      </c>
      <c r="AA13" s="46">
        <f>[5]Послуги!$K13-'16'!AA13</f>
        <v>196</v>
      </c>
      <c r="AB13" s="57">
        <f t="shared" si="8"/>
        <v>70.25089605734766</v>
      </c>
      <c r="AC13" s="29"/>
      <c r="AD13" s="32"/>
    </row>
    <row r="14" spans="1:32" s="33" customFormat="1" ht="18" customHeight="1" x14ac:dyDescent="0.25">
      <c r="A14" s="52" t="s">
        <v>33</v>
      </c>
      <c r="B14" s="31">
        <v>216</v>
      </c>
      <c r="C14" s="31">
        <f>[5]Послуги!$B14-'16'!C14</f>
        <v>263</v>
      </c>
      <c r="D14" s="57">
        <f t="shared" si="0"/>
        <v>121.75925925925925</v>
      </c>
      <c r="E14" s="31">
        <v>135</v>
      </c>
      <c r="F14" s="31">
        <f>[5]Послуги!$C14-'16'!F14</f>
        <v>188</v>
      </c>
      <c r="G14" s="57">
        <f t="shared" si="1"/>
        <v>139.25925925925927</v>
      </c>
      <c r="H14" s="31">
        <v>32</v>
      </c>
      <c r="I14" s="31">
        <f>[5]Послуги!$D14-'16'!I14</f>
        <v>23</v>
      </c>
      <c r="J14" s="57">
        <f t="shared" si="2"/>
        <v>71.875</v>
      </c>
      <c r="K14" s="31">
        <v>6</v>
      </c>
      <c r="L14" s="31">
        <f>[5]Послуги!$F14-'16'!L14</f>
        <v>5</v>
      </c>
      <c r="M14" s="57">
        <f t="shared" si="3"/>
        <v>83.333333333333343</v>
      </c>
      <c r="N14" s="31">
        <v>16</v>
      </c>
      <c r="O14" s="31">
        <f>[5]Послуги!$G14-'16'!O14</f>
        <v>12</v>
      </c>
      <c r="P14" s="57">
        <f t="shared" si="4"/>
        <v>75</v>
      </c>
      <c r="Q14" s="31">
        <v>110</v>
      </c>
      <c r="R14" s="46">
        <f>[5]Послуги!$H14-'16'!R14</f>
        <v>143</v>
      </c>
      <c r="S14" s="57">
        <f t="shared" si="5"/>
        <v>130</v>
      </c>
      <c r="T14" s="31">
        <v>176</v>
      </c>
      <c r="U14" s="46">
        <f>[5]Послуги!$I14-'16'!U14</f>
        <v>209</v>
      </c>
      <c r="V14" s="57">
        <f t="shared" si="6"/>
        <v>118.75</v>
      </c>
      <c r="W14" s="31">
        <v>105</v>
      </c>
      <c r="X14" s="46">
        <f>[5]Послуги!$J14-'16'!X14</f>
        <v>136</v>
      </c>
      <c r="Y14" s="57">
        <f t="shared" si="7"/>
        <v>129.52380952380952</v>
      </c>
      <c r="Z14" s="31">
        <v>91</v>
      </c>
      <c r="AA14" s="46">
        <f>[5]Послуги!$K14-'16'!AA14</f>
        <v>131</v>
      </c>
      <c r="AB14" s="57">
        <f t="shared" si="8"/>
        <v>143.95604395604394</v>
      </c>
      <c r="AC14" s="29"/>
      <c r="AD14" s="32"/>
    </row>
    <row r="15" spans="1:32" s="33" customFormat="1" ht="18" customHeight="1" x14ac:dyDescent="0.25">
      <c r="A15" s="52" t="s">
        <v>34</v>
      </c>
      <c r="B15" s="31">
        <v>1242</v>
      </c>
      <c r="C15" s="31">
        <f>[5]Послуги!$B15-'16'!C15</f>
        <v>993</v>
      </c>
      <c r="D15" s="57">
        <f t="shared" si="0"/>
        <v>79.951690821256037</v>
      </c>
      <c r="E15" s="31">
        <v>571</v>
      </c>
      <c r="F15" s="31">
        <f>[5]Послуги!$C15-'16'!F15</f>
        <v>347</v>
      </c>
      <c r="G15" s="57">
        <f t="shared" si="1"/>
        <v>60.770577933450085</v>
      </c>
      <c r="H15" s="31">
        <v>118</v>
      </c>
      <c r="I15" s="31">
        <f>[5]Послуги!$D15-'16'!I15</f>
        <v>95</v>
      </c>
      <c r="J15" s="57">
        <f t="shared" si="2"/>
        <v>80.508474576271183</v>
      </c>
      <c r="K15" s="31">
        <v>15</v>
      </c>
      <c r="L15" s="31">
        <f>[5]Послуги!$F15-'16'!L15</f>
        <v>19</v>
      </c>
      <c r="M15" s="57">
        <f t="shared" si="3"/>
        <v>126.66666666666666</v>
      </c>
      <c r="N15" s="31">
        <v>18</v>
      </c>
      <c r="O15" s="31">
        <f>[5]Послуги!$G15-'16'!O15</f>
        <v>26</v>
      </c>
      <c r="P15" s="57">
        <f t="shared" si="4"/>
        <v>144.44444444444443</v>
      </c>
      <c r="Q15" s="31">
        <v>475</v>
      </c>
      <c r="R15" s="46">
        <f>[5]Послуги!$H15-'16'!R15</f>
        <v>304</v>
      </c>
      <c r="S15" s="57">
        <f t="shared" si="5"/>
        <v>64</v>
      </c>
      <c r="T15" s="31">
        <v>1077</v>
      </c>
      <c r="U15" s="46">
        <f>[5]Послуги!$I15-'16'!U15</f>
        <v>797</v>
      </c>
      <c r="V15" s="57">
        <f t="shared" si="6"/>
        <v>74.001857010213556</v>
      </c>
      <c r="W15" s="31">
        <v>428</v>
      </c>
      <c r="X15" s="46">
        <f>[5]Послуги!$J15-'16'!X15</f>
        <v>157</v>
      </c>
      <c r="Y15" s="57">
        <f t="shared" si="7"/>
        <v>36.68224299065421</v>
      </c>
      <c r="Z15" s="31">
        <v>357</v>
      </c>
      <c r="AA15" s="46">
        <f>[5]Послуги!$K15-'16'!AA15</f>
        <v>137</v>
      </c>
      <c r="AB15" s="57">
        <f t="shared" si="8"/>
        <v>38.375350140056028</v>
      </c>
      <c r="AC15" s="29"/>
      <c r="AD15" s="32"/>
    </row>
    <row r="16" spans="1:32" s="33" customFormat="1" ht="18" customHeight="1" x14ac:dyDescent="0.25">
      <c r="A16" s="52" t="s">
        <v>35</v>
      </c>
      <c r="B16" s="31">
        <v>722</v>
      </c>
      <c r="C16" s="31">
        <f>[5]Послуги!$B16-'16'!C16</f>
        <v>674</v>
      </c>
      <c r="D16" s="57">
        <f t="shared" si="0"/>
        <v>93.35180055401662</v>
      </c>
      <c r="E16" s="31">
        <v>287</v>
      </c>
      <c r="F16" s="31">
        <f>[5]Послуги!$C16-'16'!F16</f>
        <v>240</v>
      </c>
      <c r="G16" s="57">
        <f t="shared" si="1"/>
        <v>83.623693379790936</v>
      </c>
      <c r="H16" s="31">
        <v>80</v>
      </c>
      <c r="I16" s="31">
        <f>[5]Послуги!$D16-'16'!I16</f>
        <v>63</v>
      </c>
      <c r="J16" s="57">
        <f t="shared" si="2"/>
        <v>78.75</v>
      </c>
      <c r="K16" s="31">
        <v>12</v>
      </c>
      <c r="L16" s="31">
        <f>[5]Послуги!$F16-'16'!L16</f>
        <v>16</v>
      </c>
      <c r="M16" s="57">
        <f t="shared" si="3"/>
        <v>133.33333333333331</v>
      </c>
      <c r="N16" s="31">
        <v>17</v>
      </c>
      <c r="O16" s="31">
        <f>[5]Послуги!$G16-'16'!O16</f>
        <v>3</v>
      </c>
      <c r="P16" s="57">
        <f t="shared" si="4"/>
        <v>17.647058823529413</v>
      </c>
      <c r="Q16" s="31">
        <v>247</v>
      </c>
      <c r="R16" s="46">
        <f>[5]Послуги!$H16-'16'!R16</f>
        <v>235</v>
      </c>
      <c r="S16" s="57">
        <f t="shared" si="5"/>
        <v>95.141700404858298</v>
      </c>
      <c r="T16" s="31">
        <v>620</v>
      </c>
      <c r="U16" s="46">
        <f>[5]Послуги!$I16-'16'!U16</f>
        <v>550</v>
      </c>
      <c r="V16" s="57">
        <f t="shared" si="6"/>
        <v>88.709677419354833</v>
      </c>
      <c r="W16" s="31">
        <v>185</v>
      </c>
      <c r="X16" s="46">
        <f>[5]Послуги!$J16-'16'!X16</f>
        <v>119</v>
      </c>
      <c r="Y16" s="57">
        <f t="shared" si="7"/>
        <v>64.324324324324323</v>
      </c>
      <c r="Z16" s="31">
        <v>172</v>
      </c>
      <c r="AA16" s="46">
        <f>[5]Послуги!$K16-'16'!AA16</f>
        <v>113</v>
      </c>
      <c r="AB16" s="57">
        <f t="shared" si="8"/>
        <v>65.697674418604649</v>
      </c>
      <c r="AC16" s="29"/>
      <c r="AD16" s="32"/>
    </row>
    <row r="17" spans="1:30" s="33" customFormat="1" ht="18" customHeight="1" x14ac:dyDescent="0.25">
      <c r="A17" s="52" t="s">
        <v>36</v>
      </c>
      <c r="B17" s="31">
        <v>728</v>
      </c>
      <c r="C17" s="31">
        <f>[5]Послуги!$B17-'16'!C17</f>
        <v>877</v>
      </c>
      <c r="D17" s="57">
        <f t="shared" si="0"/>
        <v>120.46703296703296</v>
      </c>
      <c r="E17" s="31">
        <v>411</v>
      </c>
      <c r="F17" s="31">
        <f>[5]Послуги!$C17-'16'!F17</f>
        <v>539</v>
      </c>
      <c r="G17" s="57">
        <f t="shared" si="1"/>
        <v>131.14355231143554</v>
      </c>
      <c r="H17" s="31">
        <v>124</v>
      </c>
      <c r="I17" s="31">
        <f>[5]Послуги!$D17-'16'!I17</f>
        <v>143</v>
      </c>
      <c r="J17" s="57">
        <f t="shared" si="2"/>
        <v>115.3225806451613</v>
      </c>
      <c r="K17" s="31">
        <v>8</v>
      </c>
      <c r="L17" s="31">
        <f>[5]Послуги!$F17-'16'!L17</f>
        <v>11</v>
      </c>
      <c r="M17" s="57">
        <f t="shared" si="3"/>
        <v>137.5</v>
      </c>
      <c r="N17" s="31">
        <v>3</v>
      </c>
      <c r="O17" s="31">
        <f>[5]Послуги!$G17-'16'!O17</f>
        <v>10</v>
      </c>
      <c r="P17" s="57">
        <f t="shared" si="4"/>
        <v>333.33333333333337</v>
      </c>
      <c r="Q17" s="31">
        <v>310</v>
      </c>
      <c r="R17" s="46">
        <f>[5]Послуги!$H17-'16'!R17</f>
        <v>428</v>
      </c>
      <c r="S17" s="57">
        <f t="shared" si="5"/>
        <v>138.06451612903226</v>
      </c>
      <c r="T17" s="31">
        <v>562</v>
      </c>
      <c r="U17" s="46">
        <f>[5]Послуги!$I17-'16'!U17</f>
        <v>572</v>
      </c>
      <c r="V17" s="57">
        <f t="shared" si="6"/>
        <v>101.77935943060498</v>
      </c>
      <c r="W17" s="31">
        <v>291</v>
      </c>
      <c r="X17" s="46">
        <f>[5]Послуги!$J17-'16'!X17</f>
        <v>296</v>
      </c>
      <c r="Y17" s="57">
        <f t="shared" si="7"/>
        <v>101.71821305841924</v>
      </c>
      <c r="Z17" s="31">
        <v>258</v>
      </c>
      <c r="AA17" s="46">
        <f>[5]Послуги!$K17-'16'!AA17</f>
        <v>269</v>
      </c>
      <c r="AB17" s="57">
        <f t="shared" si="8"/>
        <v>104.26356589147288</v>
      </c>
      <c r="AC17" s="29"/>
      <c r="AD17" s="32"/>
    </row>
    <row r="18" spans="1:30" s="33" customFormat="1" ht="18" customHeight="1" x14ac:dyDescent="0.25">
      <c r="A18" s="52" t="s">
        <v>37</v>
      </c>
      <c r="B18" s="31">
        <v>1084</v>
      </c>
      <c r="C18" s="31">
        <f>[5]Послуги!$B18-'16'!C18</f>
        <v>1018</v>
      </c>
      <c r="D18" s="57">
        <f t="shared" si="0"/>
        <v>93.911439114391143</v>
      </c>
      <c r="E18" s="31">
        <v>450</v>
      </c>
      <c r="F18" s="31">
        <f>[5]Послуги!$C18-'16'!F18</f>
        <v>413</v>
      </c>
      <c r="G18" s="57">
        <f t="shared" si="1"/>
        <v>91.777777777777786</v>
      </c>
      <c r="H18" s="31">
        <v>104</v>
      </c>
      <c r="I18" s="31">
        <f>[5]Послуги!$D18-'16'!I18</f>
        <v>124</v>
      </c>
      <c r="J18" s="57">
        <f t="shared" si="2"/>
        <v>119.23076923076923</v>
      </c>
      <c r="K18" s="31">
        <v>6</v>
      </c>
      <c r="L18" s="31">
        <f>[5]Послуги!$F18-'16'!L18</f>
        <v>7</v>
      </c>
      <c r="M18" s="57">
        <f t="shared" si="3"/>
        <v>116.66666666666667</v>
      </c>
      <c r="N18" s="31">
        <v>5</v>
      </c>
      <c r="O18" s="31">
        <f>[5]Послуги!$G18-'16'!O18</f>
        <v>5</v>
      </c>
      <c r="P18" s="57">
        <f t="shared" si="4"/>
        <v>100</v>
      </c>
      <c r="Q18" s="31">
        <v>302</v>
      </c>
      <c r="R18" s="46">
        <f>[5]Послуги!$H18-'16'!R18</f>
        <v>351</v>
      </c>
      <c r="S18" s="57">
        <f t="shared" si="5"/>
        <v>116.22516556291392</v>
      </c>
      <c r="T18" s="31">
        <v>942</v>
      </c>
      <c r="U18" s="46">
        <f>[5]Послуги!$I18-'16'!U18</f>
        <v>809</v>
      </c>
      <c r="V18" s="57">
        <f t="shared" si="6"/>
        <v>85.881104033970274</v>
      </c>
      <c r="W18" s="31">
        <v>341</v>
      </c>
      <c r="X18" s="46">
        <f>[5]Послуги!$J18-'16'!X18</f>
        <v>213</v>
      </c>
      <c r="Y18" s="57">
        <f t="shared" si="7"/>
        <v>62.463343108504397</v>
      </c>
      <c r="Z18" s="31">
        <v>277</v>
      </c>
      <c r="AA18" s="46">
        <f>[5]Послуги!$K18-'16'!AA18</f>
        <v>178</v>
      </c>
      <c r="AB18" s="57">
        <f t="shared" si="8"/>
        <v>64.259927797833939</v>
      </c>
      <c r="AC18" s="29"/>
      <c r="AD18" s="32"/>
    </row>
    <row r="19" spans="1:30" s="33" customFormat="1" ht="18" customHeight="1" x14ac:dyDescent="0.25">
      <c r="A19" s="52" t="s">
        <v>38</v>
      </c>
      <c r="B19" s="31">
        <v>1791</v>
      </c>
      <c r="C19" s="31">
        <f>[5]Послуги!$B19-'16'!C19</f>
        <v>1852</v>
      </c>
      <c r="D19" s="57">
        <f t="shared" si="0"/>
        <v>103.40591848129537</v>
      </c>
      <c r="E19" s="31">
        <v>576</v>
      </c>
      <c r="F19" s="31">
        <f>[5]Послуги!$C19-'16'!F19</f>
        <v>665</v>
      </c>
      <c r="G19" s="57">
        <f t="shared" si="1"/>
        <v>115.45138888888889</v>
      </c>
      <c r="H19" s="31">
        <v>187</v>
      </c>
      <c r="I19" s="31">
        <f>[5]Послуги!$D19-'16'!I19</f>
        <v>213</v>
      </c>
      <c r="J19" s="57">
        <f t="shared" si="2"/>
        <v>113.90374331550801</v>
      </c>
      <c r="K19" s="31">
        <v>22</v>
      </c>
      <c r="L19" s="31">
        <f>[5]Послуги!$F19-'16'!L19</f>
        <v>23</v>
      </c>
      <c r="M19" s="57">
        <f t="shared" si="3"/>
        <v>104.54545454545455</v>
      </c>
      <c r="N19" s="31">
        <v>4</v>
      </c>
      <c r="O19" s="31">
        <f>[5]Послуги!$G19-'16'!O19</f>
        <v>24</v>
      </c>
      <c r="P19" s="57">
        <f t="shared" si="4"/>
        <v>600</v>
      </c>
      <c r="Q19" s="31">
        <v>442</v>
      </c>
      <c r="R19" s="46">
        <f>[5]Послуги!$H19-'16'!R19</f>
        <v>621</v>
      </c>
      <c r="S19" s="57">
        <f t="shared" si="5"/>
        <v>140.49773755656108</v>
      </c>
      <c r="T19" s="31">
        <v>1524</v>
      </c>
      <c r="U19" s="46">
        <f>[5]Послуги!$I19-'16'!U19</f>
        <v>1351</v>
      </c>
      <c r="V19" s="57">
        <f t="shared" si="6"/>
        <v>88.648293963254602</v>
      </c>
      <c r="W19" s="31">
        <v>404</v>
      </c>
      <c r="X19" s="46">
        <f>[5]Послуги!$J19-'16'!X19</f>
        <v>341</v>
      </c>
      <c r="Y19" s="57">
        <f t="shared" si="7"/>
        <v>84.405940594059402</v>
      </c>
      <c r="Z19" s="31">
        <v>355</v>
      </c>
      <c r="AA19" s="46">
        <f>[5]Послуги!$K19-'16'!AA19</f>
        <v>317</v>
      </c>
      <c r="AB19" s="57">
        <f t="shared" si="8"/>
        <v>89.295774647887328</v>
      </c>
      <c r="AC19" s="29"/>
      <c r="AD19" s="32"/>
    </row>
    <row r="20" spans="1:30" s="33" customFormat="1" ht="18" customHeight="1" x14ac:dyDescent="0.25">
      <c r="A20" s="52" t="s">
        <v>39</v>
      </c>
      <c r="B20" s="31">
        <v>576</v>
      </c>
      <c r="C20" s="31">
        <f>[5]Послуги!$B20-'16'!C20</f>
        <v>56</v>
      </c>
      <c r="D20" s="57">
        <f t="shared" si="0"/>
        <v>9.7222222222222232</v>
      </c>
      <c r="E20" s="31">
        <v>322</v>
      </c>
      <c r="F20" s="31">
        <f>[5]Послуги!$C20-'16'!F20</f>
        <v>13</v>
      </c>
      <c r="G20" s="57">
        <f t="shared" si="1"/>
        <v>4.0372670807453419</v>
      </c>
      <c r="H20" s="31">
        <v>118</v>
      </c>
      <c r="I20" s="31">
        <f>[5]Послуги!$D20-'16'!I20</f>
        <v>14</v>
      </c>
      <c r="J20" s="57">
        <f t="shared" si="2"/>
        <v>11.864406779661017</v>
      </c>
      <c r="K20" s="31">
        <v>18</v>
      </c>
      <c r="L20" s="31">
        <f>[5]Послуги!$F20-'16'!L20</f>
        <v>0</v>
      </c>
      <c r="M20" s="57">
        <f t="shared" si="3"/>
        <v>0</v>
      </c>
      <c r="N20" s="31">
        <v>54</v>
      </c>
      <c r="O20" s="31">
        <f>[5]Послуги!$G20-'16'!O20</f>
        <v>2</v>
      </c>
      <c r="P20" s="57">
        <f t="shared" si="4"/>
        <v>3.7037037037037033</v>
      </c>
      <c r="Q20" s="31">
        <v>198</v>
      </c>
      <c r="R20" s="46">
        <f>[5]Послуги!$H20-'16'!R20</f>
        <v>11</v>
      </c>
      <c r="S20" s="57">
        <f t="shared" si="5"/>
        <v>5.5555555555555554</v>
      </c>
      <c r="T20" s="31">
        <v>436</v>
      </c>
      <c r="U20" s="46">
        <f>[5]Послуги!$I20-'16'!U20</f>
        <v>49</v>
      </c>
      <c r="V20" s="57">
        <f t="shared" si="6"/>
        <v>11.238532110091743</v>
      </c>
      <c r="W20" s="31">
        <v>210</v>
      </c>
      <c r="X20" s="46">
        <f>[5]Послуги!$J20-'16'!X20</f>
        <v>6</v>
      </c>
      <c r="Y20" s="57">
        <f t="shared" si="7"/>
        <v>2.8571428571428572</v>
      </c>
      <c r="Z20" s="31">
        <v>165</v>
      </c>
      <c r="AA20" s="46">
        <f>[5]Послуги!$K20-'16'!AA20</f>
        <v>6</v>
      </c>
      <c r="AB20" s="57">
        <f t="shared" si="8"/>
        <v>3.6363636363636362</v>
      </c>
      <c r="AC20" s="29"/>
      <c r="AD20" s="32"/>
    </row>
    <row r="21" spans="1:30" s="33" customFormat="1" ht="18" customHeight="1" x14ac:dyDescent="0.25">
      <c r="A21" s="52" t="s">
        <v>40</v>
      </c>
      <c r="B21" s="31">
        <v>791</v>
      </c>
      <c r="C21" s="31">
        <f>[5]Послуги!$B21-'16'!C21</f>
        <v>686</v>
      </c>
      <c r="D21" s="57">
        <f t="shared" si="0"/>
        <v>86.725663716814154</v>
      </c>
      <c r="E21" s="31">
        <v>409</v>
      </c>
      <c r="F21" s="31">
        <f>[5]Послуги!$C21-'16'!F21</f>
        <v>394</v>
      </c>
      <c r="G21" s="57">
        <f t="shared" si="1"/>
        <v>96.332518337408317</v>
      </c>
      <c r="H21" s="31">
        <v>199</v>
      </c>
      <c r="I21" s="31">
        <f>[5]Послуги!$D21-'16'!I21</f>
        <v>126</v>
      </c>
      <c r="J21" s="57">
        <f t="shared" si="2"/>
        <v>63.316582914572862</v>
      </c>
      <c r="K21" s="31">
        <v>3</v>
      </c>
      <c r="L21" s="31">
        <f>[5]Послуги!$F21-'16'!L21</f>
        <v>1</v>
      </c>
      <c r="M21" s="57">
        <f t="shared" si="3"/>
        <v>33.333333333333329</v>
      </c>
      <c r="N21" s="31">
        <v>48</v>
      </c>
      <c r="O21" s="31">
        <f>[5]Послуги!$G21-'16'!O21</f>
        <v>11</v>
      </c>
      <c r="P21" s="57">
        <f t="shared" si="4"/>
        <v>22.916666666666664</v>
      </c>
      <c r="Q21" s="31">
        <v>219</v>
      </c>
      <c r="R21" s="46">
        <f>[5]Послуги!$H21-'16'!R21</f>
        <v>301</v>
      </c>
      <c r="S21" s="57">
        <f t="shared" si="5"/>
        <v>137.44292237442923</v>
      </c>
      <c r="T21" s="31">
        <v>511</v>
      </c>
      <c r="U21" s="46">
        <f>[5]Послуги!$I21-'16'!U21</f>
        <v>454</v>
      </c>
      <c r="V21" s="57">
        <f t="shared" si="6"/>
        <v>88.845401174168288</v>
      </c>
      <c r="W21" s="31">
        <v>263</v>
      </c>
      <c r="X21" s="46">
        <f>[5]Послуги!$J21-'16'!X21</f>
        <v>192</v>
      </c>
      <c r="Y21" s="57">
        <f t="shared" si="7"/>
        <v>73.00380228136882</v>
      </c>
      <c r="Z21" s="31">
        <v>212</v>
      </c>
      <c r="AA21" s="46">
        <f>[5]Послуги!$K21-'16'!AA21</f>
        <v>163</v>
      </c>
      <c r="AB21" s="57">
        <f t="shared" si="8"/>
        <v>76.886792452830193</v>
      </c>
      <c r="AC21" s="29"/>
      <c r="AD21" s="32"/>
    </row>
    <row r="22" spans="1:30" s="33" customFormat="1" ht="18" customHeight="1" x14ac:dyDescent="0.25">
      <c r="A22" s="52" t="s">
        <v>41</v>
      </c>
      <c r="B22" s="31">
        <v>434</v>
      </c>
      <c r="C22" s="31">
        <f>[5]Послуги!$B22-'16'!C22</f>
        <v>370</v>
      </c>
      <c r="D22" s="57">
        <f t="shared" si="0"/>
        <v>85.253456221198149</v>
      </c>
      <c r="E22" s="31">
        <v>369</v>
      </c>
      <c r="F22" s="31">
        <f>[5]Послуги!$C22-'16'!F22</f>
        <v>346</v>
      </c>
      <c r="G22" s="57">
        <f t="shared" si="1"/>
        <v>93.766937669376688</v>
      </c>
      <c r="H22" s="31">
        <v>98</v>
      </c>
      <c r="I22" s="31">
        <f>[5]Послуги!$D22-'16'!I22</f>
        <v>86</v>
      </c>
      <c r="J22" s="57">
        <f t="shared" si="2"/>
        <v>87.755102040816325</v>
      </c>
      <c r="K22" s="31">
        <v>13</v>
      </c>
      <c r="L22" s="31">
        <f>[5]Послуги!$F22-'16'!L22</f>
        <v>11</v>
      </c>
      <c r="M22" s="57">
        <f t="shared" si="3"/>
        <v>84.615384615384613</v>
      </c>
      <c r="N22" s="31">
        <v>14</v>
      </c>
      <c r="O22" s="31">
        <f>[5]Послуги!$G22-'16'!O22</f>
        <v>1</v>
      </c>
      <c r="P22" s="57">
        <f t="shared" si="4"/>
        <v>7.1428571428571423</v>
      </c>
      <c r="Q22" s="31">
        <v>249</v>
      </c>
      <c r="R22" s="46">
        <f>[5]Послуги!$H22-'16'!R22</f>
        <v>344</v>
      </c>
      <c r="S22" s="57">
        <f t="shared" si="5"/>
        <v>138.15261044176708</v>
      </c>
      <c r="T22" s="31">
        <v>270</v>
      </c>
      <c r="U22" s="46">
        <f>[5]Послуги!$I22-'16'!U22</f>
        <v>196</v>
      </c>
      <c r="V22" s="57">
        <f t="shared" si="6"/>
        <v>72.592592592592595</v>
      </c>
      <c r="W22" s="31">
        <v>260</v>
      </c>
      <c r="X22" s="46">
        <f>[5]Послуги!$J22-'16'!X22</f>
        <v>181</v>
      </c>
      <c r="Y22" s="57">
        <f t="shared" si="7"/>
        <v>69.615384615384613</v>
      </c>
      <c r="Z22" s="31">
        <v>203</v>
      </c>
      <c r="AA22" s="46">
        <f>[5]Послуги!$K22-'16'!AA22</f>
        <v>154</v>
      </c>
      <c r="AB22" s="57">
        <f t="shared" si="8"/>
        <v>75.862068965517238</v>
      </c>
      <c r="AC22" s="29"/>
      <c r="AD22" s="32"/>
    </row>
    <row r="23" spans="1:30" s="33" customFormat="1" ht="18" customHeight="1" x14ac:dyDescent="0.25">
      <c r="A23" s="52" t="s">
        <v>42</v>
      </c>
      <c r="B23" s="31">
        <v>587</v>
      </c>
      <c r="C23" s="31">
        <f>[5]Послуги!$B23-'16'!C23</f>
        <v>611</v>
      </c>
      <c r="D23" s="57">
        <f t="shared" si="0"/>
        <v>104.0885860306644</v>
      </c>
      <c r="E23" s="31">
        <v>330</v>
      </c>
      <c r="F23" s="31">
        <f>[5]Послуги!$C23-'16'!F23</f>
        <v>375</v>
      </c>
      <c r="G23" s="57">
        <f t="shared" si="1"/>
        <v>113.63636363636364</v>
      </c>
      <c r="H23" s="31">
        <v>58</v>
      </c>
      <c r="I23" s="31">
        <f>[5]Послуги!$D23-'16'!I23</f>
        <v>54</v>
      </c>
      <c r="J23" s="57">
        <f t="shared" si="2"/>
        <v>93.103448275862064</v>
      </c>
      <c r="K23" s="31">
        <v>5</v>
      </c>
      <c r="L23" s="31">
        <f>[5]Послуги!$F23-'16'!L23</f>
        <v>2</v>
      </c>
      <c r="M23" s="57">
        <f t="shared" si="3"/>
        <v>40</v>
      </c>
      <c r="N23" s="31">
        <v>3</v>
      </c>
      <c r="O23" s="31">
        <f>[5]Послуги!$G23-'16'!O23</f>
        <v>7</v>
      </c>
      <c r="P23" s="57">
        <f t="shared" si="4"/>
        <v>233.33333333333334</v>
      </c>
      <c r="Q23" s="31">
        <v>200</v>
      </c>
      <c r="R23" s="46">
        <f>[5]Послуги!$H23-'16'!R23</f>
        <v>268</v>
      </c>
      <c r="S23" s="57">
        <f t="shared" si="5"/>
        <v>134</v>
      </c>
      <c r="T23" s="31">
        <v>480</v>
      </c>
      <c r="U23" s="46">
        <f>[5]Послуги!$I23-'16'!U23</f>
        <v>477</v>
      </c>
      <c r="V23" s="57">
        <f t="shared" si="6"/>
        <v>99.375</v>
      </c>
      <c r="W23" s="31">
        <v>233</v>
      </c>
      <c r="X23" s="46">
        <f>[5]Послуги!$J23-'16'!X23</f>
        <v>241</v>
      </c>
      <c r="Y23" s="57">
        <f t="shared" si="7"/>
        <v>103.43347639484979</v>
      </c>
      <c r="Z23" s="31">
        <v>190</v>
      </c>
      <c r="AA23" s="46">
        <f>[5]Послуги!$K23-'16'!AA23</f>
        <v>181</v>
      </c>
      <c r="AB23" s="57">
        <f t="shared" si="8"/>
        <v>95.263157894736835</v>
      </c>
      <c r="AC23" s="29"/>
      <c r="AD23" s="32"/>
    </row>
    <row r="24" spans="1:30" s="33" customFormat="1" ht="18" customHeight="1" x14ac:dyDescent="0.25">
      <c r="A24" s="52" t="s">
        <v>43</v>
      </c>
      <c r="B24" s="31">
        <v>537</v>
      </c>
      <c r="C24" s="31">
        <f>[5]Послуги!$B24-'16'!C24</f>
        <v>519</v>
      </c>
      <c r="D24" s="57">
        <f t="shared" si="0"/>
        <v>96.648044692737429</v>
      </c>
      <c r="E24" s="31">
        <v>258</v>
      </c>
      <c r="F24" s="31">
        <f>[5]Послуги!$C24-'16'!F24</f>
        <v>279</v>
      </c>
      <c r="G24" s="57">
        <f t="shared" si="1"/>
        <v>108.13953488372093</v>
      </c>
      <c r="H24" s="31">
        <v>42</v>
      </c>
      <c r="I24" s="31">
        <f>[5]Послуги!$D24-'16'!I24</f>
        <v>44</v>
      </c>
      <c r="J24" s="57">
        <f t="shared" si="2"/>
        <v>104.76190476190477</v>
      </c>
      <c r="K24" s="31">
        <v>4</v>
      </c>
      <c r="L24" s="31">
        <f>[5]Послуги!$F24-'16'!L24</f>
        <v>0</v>
      </c>
      <c r="M24" s="57">
        <f t="shared" si="3"/>
        <v>0</v>
      </c>
      <c r="N24" s="31">
        <v>15</v>
      </c>
      <c r="O24" s="31">
        <f>[5]Послуги!$G24-'16'!O24</f>
        <v>10</v>
      </c>
      <c r="P24" s="57">
        <f t="shared" si="4"/>
        <v>66.666666666666657</v>
      </c>
      <c r="Q24" s="31">
        <v>225</v>
      </c>
      <c r="R24" s="46">
        <f>[5]Послуги!$H24-'16'!R24</f>
        <v>207</v>
      </c>
      <c r="S24" s="57">
        <f t="shared" si="5"/>
        <v>92</v>
      </c>
      <c r="T24" s="31">
        <v>444</v>
      </c>
      <c r="U24" s="46">
        <f>[5]Послуги!$I24-'16'!U24</f>
        <v>427</v>
      </c>
      <c r="V24" s="57">
        <f t="shared" si="6"/>
        <v>96.171171171171167</v>
      </c>
      <c r="W24" s="31">
        <v>193</v>
      </c>
      <c r="X24" s="46">
        <f>[5]Послуги!$J24-'16'!X24</f>
        <v>197</v>
      </c>
      <c r="Y24" s="57">
        <f t="shared" si="7"/>
        <v>102.07253886010363</v>
      </c>
      <c r="Z24" s="31">
        <v>155</v>
      </c>
      <c r="AA24" s="46">
        <f>[5]Послуги!$K24-'16'!AA24</f>
        <v>171</v>
      </c>
      <c r="AB24" s="57">
        <f t="shared" si="8"/>
        <v>110.3225806451613</v>
      </c>
      <c r="AC24" s="29"/>
      <c r="AD24" s="32"/>
    </row>
    <row r="25" spans="1:30" s="33" customFormat="1" ht="18" customHeight="1" x14ac:dyDescent="0.25">
      <c r="A25" s="53" t="s">
        <v>44</v>
      </c>
      <c r="B25" s="31">
        <v>757</v>
      </c>
      <c r="C25" s="31">
        <f>[5]Послуги!$B25-'16'!C25</f>
        <v>708</v>
      </c>
      <c r="D25" s="57">
        <f t="shared" si="0"/>
        <v>93.527080581241734</v>
      </c>
      <c r="E25" s="31">
        <v>458</v>
      </c>
      <c r="F25" s="31">
        <f>[5]Послуги!$C25-'16'!F25</f>
        <v>382</v>
      </c>
      <c r="G25" s="57">
        <f t="shared" si="1"/>
        <v>83.406113537117903</v>
      </c>
      <c r="H25" s="31">
        <v>88</v>
      </c>
      <c r="I25" s="31">
        <f>[5]Послуги!$D25-'16'!I25</f>
        <v>88</v>
      </c>
      <c r="J25" s="57">
        <f t="shared" si="2"/>
        <v>100</v>
      </c>
      <c r="K25" s="31">
        <v>4</v>
      </c>
      <c r="L25" s="31">
        <f>[5]Послуги!$F25-'16'!L25</f>
        <v>4</v>
      </c>
      <c r="M25" s="57">
        <f t="shared" si="3"/>
        <v>100</v>
      </c>
      <c r="N25" s="31">
        <v>21</v>
      </c>
      <c r="O25" s="31">
        <f>[5]Послуги!$G25-'16'!O25</f>
        <v>32</v>
      </c>
      <c r="P25" s="57">
        <f t="shared" si="4"/>
        <v>152.38095238095238</v>
      </c>
      <c r="Q25" s="31">
        <v>239</v>
      </c>
      <c r="R25" s="46">
        <f>[5]Послуги!$H25-'16'!R25</f>
        <v>345</v>
      </c>
      <c r="S25" s="57">
        <f t="shared" si="5"/>
        <v>144.35146443514643</v>
      </c>
      <c r="T25" s="31">
        <v>622</v>
      </c>
      <c r="U25" s="46">
        <f>[5]Послуги!$I25-'16'!U25</f>
        <v>504</v>
      </c>
      <c r="V25" s="57">
        <f t="shared" si="6"/>
        <v>81.028938906752416</v>
      </c>
      <c r="W25" s="31">
        <v>360</v>
      </c>
      <c r="X25" s="46">
        <f>[5]Послуги!$J25-'16'!X25</f>
        <v>192</v>
      </c>
      <c r="Y25" s="57">
        <f t="shared" si="7"/>
        <v>53.333333333333336</v>
      </c>
      <c r="Z25" s="31">
        <v>303</v>
      </c>
      <c r="AA25" s="46">
        <f>[5]Послуги!$K25-'16'!AA25</f>
        <v>163</v>
      </c>
      <c r="AB25" s="57">
        <f t="shared" si="8"/>
        <v>53.795379537953792</v>
      </c>
      <c r="AC25" s="29"/>
      <c r="AD25" s="32"/>
    </row>
    <row r="26" spans="1:30" s="33" customFormat="1" ht="18" customHeight="1" x14ac:dyDescent="0.25">
      <c r="A26" s="52" t="s">
        <v>45</v>
      </c>
      <c r="B26" s="31">
        <v>19392</v>
      </c>
      <c r="C26" s="31">
        <f>[5]Послуги!$B26-'16'!C26</f>
        <v>18201</v>
      </c>
      <c r="D26" s="57">
        <f t="shared" si="0"/>
        <v>93.858292079207914</v>
      </c>
      <c r="E26" s="31">
        <v>5508</v>
      </c>
      <c r="F26" s="31">
        <f>[5]Послуги!$C26-'16'!F26</f>
        <v>5359</v>
      </c>
      <c r="G26" s="57">
        <f t="shared" si="1"/>
        <v>97.294843863471314</v>
      </c>
      <c r="H26" s="31">
        <v>1450</v>
      </c>
      <c r="I26" s="31">
        <f>[5]Послуги!$D26-'16'!I26</f>
        <v>996</v>
      </c>
      <c r="J26" s="57">
        <f t="shared" si="2"/>
        <v>68.689655172413794</v>
      </c>
      <c r="K26" s="31">
        <v>75</v>
      </c>
      <c r="L26" s="31">
        <f>[5]Послуги!$F26-'16'!L26</f>
        <v>64</v>
      </c>
      <c r="M26" s="57">
        <f t="shared" si="3"/>
        <v>85.333333333333343</v>
      </c>
      <c r="N26" s="31">
        <v>217</v>
      </c>
      <c r="O26" s="31">
        <f>[5]Послуги!$G26-'16'!O26</f>
        <v>92</v>
      </c>
      <c r="P26" s="57">
        <f t="shared" si="4"/>
        <v>42.396313364055302</v>
      </c>
      <c r="Q26" s="31">
        <v>2412</v>
      </c>
      <c r="R26" s="46">
        <f>[5]Послуги!$H26-'16'!R26</f>
        <v>3459</v>
      </c>
      <c r="S26" s="57">
        <f t="shared" si="5"/>
        <v>143.40796019900498</v>
      </c>
      <c r="T26" s="31">
        <v>17981</v>
      </c>
      <c r="U26" s="46">
        <f>[5]Послуги!$I26-'16'!U26</f>
        <v>12806</v>
      </c>
      <c r="V26" s="57">
        <f t="shared" si="6"/>
        <v>71.219620710750235</v>
      </c>
      <c r="W26" s="31">
        <v>4449</v>
      </c>
      <c r="X26" s="46">
        <f>[5]Послуги!$J26-'16'!X26</f>
        <v>2849</v>
      </c>
      <c r="Y26" s="57">
        <f t="shared" si="7"/>
        <v>64.036862216228357</v>
      </c>
      <c r="Z26" s="31">
        <v>3590</v>
      </c>
      <c r="AA26" s="46">
        <f>[5]Послуги!$K26-'16'!AA26</f>
        <v>2308</v>
      </c>
      <c r="AB26" s="57">
        <f t="shared" si="8"/>
        <v>64.289693593314766</v>
      </c>
      <c r="AC26" s="29"/>
      <c r="AD26" s="32"/>
    </row>
    <row r="27" spans="1:30" s="33" customFormat="1" ht="18" customHeight="1" x14ac:dyDescent="0.25">
      <c r="A27" s="52" t="s">
        <v>46</v>
      </c>
      <c r="B27" s="31">
        <v>6586</v>
      </c>
      <c r="C27" s="31">
        <f>[5]Послуги!$B27-'16'!C27</f>
        <v>6246</v>
      </c>
      <c r="D27" s="57">
        <f t="shared" si="0"/>
        <v>94.837534163376858</v>
      </c>
      <c r="E27" s="31">
        <v>1568</v>
      </c>
      <c r="F27" s="31">
        <f>[5]Послуги!$C27-'16'!F27</f>
        <v>1445</v>
      </c>
      <c r="G27" s="57">
        <f t="shared" si="1"/>
        <v>92.155612244897952</v>
      </c>
      <c r="H27" s="31">
        <v>502</v>
      </c>
      <c r="I27" s="31">
        <f>[5]Послуги!$D27-'16'!I27</f>
        <v>345</v>
      </c>
      <c r="J27" s="57">
        <f t="shared" si="2"/>
        <v>68.725099601593627</v>
      </c>
      <c r="K27" s="31">
        <v>81</v>
      </c>
      <c r="L27" s="31">
        <f>[5]Послуги!$F27-'16'!L27</f>
        <v>81</v>
      </c>
      <c r="M27" s="57">
        <f t="shared" si="3"/>
        <v>100</v>
      </c>
      <c r="N27" s="31">
        <v>91</v>
      </c>
      <c r="O27" s="31">
        <f>[5]Послуги!$G27-'16'!O27</f>
        <v>74</v>
      </c>
      <c r="P27" s="57">
        <f t="shared" si="4"/>
        <v>81.318681318681314</v>
      </c>
      <c r="Q27" s="31">
        <v>1279</v>
      </c>
      <c r="R27" s="46">
        <f>[5]Послуги!$H27-'16'!R27</f>
        <v>1373</v>
      </c>
      <c r="S27" s="57">
        <f t="shared" si="5"/>
        <v>107.34949179046129</v>
      </c>
      <c r="T27" s="31">
        <v>5779</v>
      </c>
      <c r="U27" s="46">
        <f>[5]Послуги!$I27-'16'!U27</f>
        <v>5412</v>
      </c>
      <c r="V27" s="57">
        <f t="shared" si="6"/>
        <v>93.64942031493338</v>
      </c>
      <c r="W27" s="31">
        <v>1091</v>
      </c>
      <c r="X27" s="46">
        <f>[5]Послуги!$J27-'16'!X27</f>
        <v>749</v>
      </c>
      <c r="Y27" s="57">
        <f t="shared" si="7"/>
        <v>68.652612282309804</v>
      </c>
      <c r="Z27" s="31">
        <v>954</v>
      </c>
      <c r="AA27" s="46">
        <f>[5]Послуги!$K27-'16'!AA27</f>
        <v>682</v>
      </c>
      <c r="AB27" s="57">
        <f t="shared" si="8"/>
        <v>71.488469601677153</v>
      </c>
      <c r="AC27" s="29"/>
      <c r="AD27" s="32"/>
    </row>
    <row r="28" spans="1:30" s="33" customFormat="1" ht="18" customHeight="1" x14ac:dyDescent="0.25">
      <c r="A28" s="54" t="s">
        <v>47</v>
      </c>
      <c r="B28" s="31">
        <v>4823</v>
      </c>
      <c r="C28" s="31">
        <f>[5]Послуги!$B28-'16'!C28</f>
        <v>4410</v>
      </c>
      <c r="D28" s="57">
        <f t="shared" si="0"/>
        <v>91.436865021770686</v>
      </c>
      <c r="E28" s="31">
        <v>1647</v>
      </c>
      <c r="F28" s="31">
        <f>[5]Послуги!$C28-'16'!F28</f>
        <v>1340</v>
      </c>
      <c r="G28" s="57">
        <f t="shared" si="1"/>
        <v>81.360048573163326</v>
      </c>
      <c r="H28" s="31">
        <v>539</v>
      </c>
      <c r="I28" s="31">
        <f>[5]Послуги!$D28-'16'!I28</f>
        <v>478</v>
      </c>
      <c r="J28" s="57">
        <f t="shared" si="2"/>
        <v>88.682745825602964</v>
      </c>
      <c r="K28" s="31">
        <v>21</v>
      </c>
      <c r="L28" s="31">
        <f>[5]Послуги!$F28-'16'!L28</f>
        <v>65</v>
      </c>
      <c r="M28" s="57">
        <f t="shared" si="3"/>
        <v>309.52380952380952</v>
      </c>
      <c r="N28" s="31">
        <v>51</v>
      </c>
      <c r="O28" s="31">
        <f>[5]Послуги!$G28-'16'!O28</f>
        <v>43</v>
      </c>
      <c r="P28" s="57">
        <f t="shared" si="4"/>
        <v>84.313725490196077</v>
      </c>
      <c r="Q28" s="31">
        <v>1294</v>
      </c>
      <c r="R28" s="46">
        <f>[5]Послуги!$H28-'16'!R28</f>
        <v>1279</v>
      </c>
      <c r="S28" s="57">
        <f t="shared" si="5"/>
        <v>98.84080370942813</v>
      </c>
      <c r="T28" s="31">
        <v>4062</v>
      </c>
      <c r="U28" s="46">
        <f>[5]Послуги!$I28-'16'!U28</f>
        <v>3485</v>
      </c>
      <c r="V28" s="57">
        <f t="shared" si="6"/>
        <v>85.795174790743474</v>
      </c>
      <c r="W28" s="31">
        <v>1194</v>
      </c>
      <c r="X28" s="46">
        <f>[5]Послуги!$J28-'16'!X28</f>
        <v>612</v>
      </c>
      <c r="Y28" s="57">
        <f t="shared" si="7"/>
        <v>51.256281407035175</v>
      </c>
      <c r="Z28" s="31">
        <v>1049</v>
      </c>
      <c r="AA28" s="46">
        <f>[5]Послуги!$K28-'16'!AA28</f>
        <v>528</v>
      </c>
      <c r="AB28" s="57">
        <f t="shared" si="8"/>
        <v>50.333651096282175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N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tabSelected="1"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Z12" sqref="Z12"/>
    </sheetView>
  </sheetViews>
  <sheetFormatPr defaultRowHeight="14.25" x14ac:dyDescent="0.2"/>
  <cols>
    <col min="1" max="1" width="29.140625" style="37" customWidth="1"/>
    <col min="2" max="2" width="11" style="37" customWidth="1"/>
    <col min="3" max="3" width="9.85546875" style="37" customWidth="1"/>
    <col min="4" max="4" width="8.28515625" style="37" customWidth="1"/>
    <col min="5" max="6" width="11.7109375" style="37" customWidth="1"/>
    <col min="7" max="7" width="7.42578125" style="37" customWidth="1"/>
    <col min="8" max="8" width="11.85546875" style="37" customWidth="1"/>
    <col min="9" max="9" width="11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10" style="37" customWidth="1"/>
    <col min="15" max="15" width="9.140625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66" customHeight="1" x14ac:dyDescent="0.35">
      <c r="B1" s="128" t="s">
        <v>87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62"/>
      <c r="O1" s="62"/>
      <c r="P1" s="62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11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6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28">
        <f>SUM(B8:B28)</f>
        <v>21420</v>
      </c>
      <c r="C7" s="28">
        <f>SUM(C8:C28)</f>
        <v>21680</v>
      </c>
      <c r="D7" s="56">
        <f>IF(B7=0,0,C7/B7)*100</f>
        <v>101.21381886087768</v>
      </c>
      <c r="E7" s="28">
        <f>SUM(E8:E28)</f>
        <v>8921</v>
      </c>
      <c r="F7" s="28">
        <f>SUM(F8:F28)</f>
        <v>9243</v>
      </c>
      <c r="G7" s="56">
        <f>IF(E7=0,0,F7/E7)*100</f>
        <v>103.60946082277771</v>
      </c>
      <c r="H7" s="28">
        <f>SUM(H8:H28)</f>
        <v>3010</v>
      </c>
      <c r="I7" s="28">
        <f>SUM(I8:I28)</f>
        <v>2638</v>
      </c>
      <c r="J7" s="56">
        <f>IF(H7=0,0,I7/H7)*100</f>
        <v>87.641196013289033</v>
      </c>
      <c r="K7" s="28">
        <f>SUM(K8:K28)</f>
        <v>575</v>
      </c>
      <c r="L7" s="28">
        <f>SUM(L8:L28)</f>
        <v>546</v>
      </c>
      <c r="M7" s="56">
        <f>IF(K7=0,0,L7/K7)*100</f>
        <v>94.956521739130437</v>
      </c>
      <c r="N7" s="28">
        <f>SUM(N8:N28)</f>
        <v>605</v>
      </c>
      <c r="O7" s="28">
        <f>SUM(O8:O28)</f>
        <v>656</v>
      </c>
      <c r="P7" s="56">
        <f>IF(N7=0,0,O7/N7)*100</f>
        <v>108.4297520661157</v>
      </c>
      <c r="Q7" s="28">
        <f>SUM(Q8:Q28)</f>
        <v>6732</v>
      </c>
      <c r="R7" s="28">
        <f>SUM(R8:R28)</f>
        <v>7976</v>
      </c>
      <c r="S7" s="56">
        <f>IF(Q7=0,0,R7/Q7)*100</f>
        <v>118.47890671420083</v>
      </c>
      <c r="T7" s="28">
        <f>SUM(T8:T28)</f>
        <v>17268</v>
      </c>
      <c r="U7" s="28">
        <f>SUM(U8:U28)</f>
        <v>16412</v>
      </c>
      <c r="V7" s="56">
        <f>IF(T7=0,0,U7/T7)*100</f>
        <v>95.042853833680795</v>
      </c>
      <c r="W7" s="28">
        <f>SUM(W8:W28)</f>
        <v>5655</v>
      </c>
      <c r="X7" s="28">
        <f>SUM(X8:X28)</f>
        <v>4818</v>
      </c>
      <c r="Y7" s="56">
        <f>IF(W7=0,0,X7/W7)*100</f>
        <v>85.198938992042443</v>
      </c>
      <c r="Z7" s="28">
        <f>SUM(Z8:Z28)</f>
        <v>4957</v>
      </c>
      <c r="AA7" s="28">
        <f>SUM(AA8:AA28)</f>
        <v>4243</v>
      </c>
      <c r="AB7" s="56">
        <f>IF(Z7=0,0,AA7/Z7)*100</f>
        <v>85.596126689529967</v>
      </c>
      <c r="AC7" s="29"/>
      <c r="AF7" s="33"/>
    </row>
    <row r="8" spans="1:32" s="33" customFormat="1" ht="18" customHeight="1" x14ac:dyDescent="0.25">
      <c r="A8" s="51" t="s">
        <v>27</v>
      </c>
      <c r="B8" s="31">
        <v>1765</v>
      </c>
      <c r="C8" s="31">
        <v>1775</v>
      </c>
      <c r="D8" s="57">
        <f t="shared" ref="D8:D28" si="0">IF(B8=0,0,C8/B8)*100</f>
        <v>100.56657223796034</v>
      </c>
      <c r="E8" s="31">
        <v>637</v>
      </c>
      <c r="F8" s="31">
        <v>719</v>
      </c>
      <c r="G8" s="57">
        <f t="shared" ref="G8:G28" si="1">IF(E8=0,0,F8/E8)*100</f>
        <v>112.87284144427001</v>
      </c>
      <c r="H8" s="31">
        <v>243</v>
      </c>
      <c r="I8" s="31">
        <v>223</v>
      </c>
      <c r="J8" s="57">
        <f t="shared" ref="J8:J28" si="2">IF(H8=0,0,I8/H8)*100</f>
        <v>91.769547325102891</v>
      </c>
      <c r="K8" s="31">
        <v>70</v>
      </c>
      <c r="L8" s="31">
        <v>86</v>
      </c>
      <c r="M8" s="57">
        <f t="shared" ref="M8:M28" si="3">IF(K8=0,0,L8/K8)*100</f>
        <v>122.85714285714286</v>
      </c>
      <c r="N8" s="31">
        <v>42</v>
      </c>
      <c r="O8" s="31">
        <v>24</v>
      </c>
      <c r="P8" s="57">
        <f t="shared" ref="P8:P28" si="4">IF(N8=0,0,O8/N8)*100</f>
        <v>57.142857142857139</v>
      </c>
      <c r="Q8" s="31">
        <v>482</v>
      </c>
      <c r="R8" s="46">
        <v>702</v>
      </c>
      <c r="S8" s="57">
        <f t="shared" ref="S8:S28" si="5">IF(Q8=0,0,R8/Q8)*100</f>
        <v>145.64315352697093</v>
      </c>
      <c r="T8" s="31">
        <v>1431</v>
      </c>
      <c r="U8" s="46">
        <v>1395</v>
      </c>
      <c r="V8" s="57">
        <f t="shared" ref="V8:V28" si="6">IF(T8=0,0,U8/T8)*100</f>
        <v>97.484276729559753</v>
      </c>
      <c r="W8" s="31">
        <v>355</v>
      </c>
      <c r="X8" s="46">
        <v>341</v>
      </c>
      <c r="Y8" s="57">
        <f t="shared" ref="Y8:Y28" si="7">IF(W8=0,0,X8/W8)*100</f>
        <v>96.056338028169023</v>
      </c>
      <c r="Z8" s="31">
        <v>339</v>
      </c>
      <c r="AA8" s="46">
        <v>329</v>
      </c>
      <c r="AB8" s="57">
        <f t="shared" ref="AB8:AB28" si="8">IF(Z8=0,0,AA8/Z8)*100</f>
        <v>97.050147492625371</v>
      </c>
      <c r="AC8" s="29"/>
      <c r="AD8" s="32"/>
    </row>
    <row r="9" spans="1:32" s="34" customFormat="1" ht="18" customHeight="1" x14ac:dyDescent="0.25">
      <c r="A9" s="52" t="s">
        <v>28</v>
      </c>
      <c r="B9" s="31">
        <v>1390</v>
      </c>
      <c r="C9" s="31">
        <v>1393</v>
      </c>
      <c r="D9" s="57">
        <f t="shared" si="0"/>
        <v>100.2158273381295</v>
      </c>
      <c r="E9" s="31">
        <v>306</v>
      </c>
      <c r="F9" s="31">
        <v>340</v>
      </c>
      <c r="G9" s="57">
        <f t="shared" si="1"/>
        <v>111.11111111111111</v>
      </c>
      <c r="H9" s="31">
        <v>144</v>
      </c>
      <c r="I9" s="31">
        <v>90</v>
      </c>
      <c r="J9" s="57">
        <f t="shared" si="2"/>
        <v>62.5</v>
      </c>
      <c r="K9" s="31">
        <v>4</v>
      </c>
      <c r="L9" s="31">
        <v>7</v>
      </c>
      <c r="M9" s="57">
        <f t="shared" si="3"/>
        <v>175</v>
      </c>
      <c r="N9" s="31">
        <v>15</v>
      </c>
      <c r="O9" s="31">
        <v>8</v>
      </c>
      <c r="P9" s="57">
        <f t="shared" si="4"/>
        <v>53.333333333333336</v>
      </c>
      <c r="Q9" s="31">
        <v>267</v>
      </c>
      <c r="R9" s="46">
        <v>266</v>
      </c>
      <c r="S9" s="57">
        <f t="shared" si="5"/>
        <v>99.625468164794</v>
      </c>
      <c r="T9" s="31">
        <v>1220</v>
      </c>
      <c r="U9" s="46">
        <v>1211</v>
      </c>
      <c r="V9" s="57">
        <f t="shared" si="6"/>
        <v>99.26229508196721</v>
      </c>
      <c r="W9" s="31">
        <v>164</v>
      </c>
      <c r="X9" s="46">
        <v>194</v>
      </c>
      <c r="Y9" s="57">
        <f t="shared" si="7"/>
        <v>118.29268292682926</v>
      </c>
      <c r="Z9" s="31">
        <v>151</v>
      </c>
      <c r="AA9" s="46">
        <v>182</v>
      </c>
      <c r="AB9" s="57">
        <f t="shared" si="8"/>
        <v>120.52980132450331</v>
      </c>
      <c r="AC9" s="29"/>
      <c r="AD9" s="32"/>
    </row>
    <row r="10" spans="1:32" s="33" customFormat="1" ht="18" customHeight="1" x14ac:dyDescent="0.25">
      <c r="A10" s="52" t="s">
        <v>29</v>
      </c>
      <c r="B10" s="31">
        <v>710</v>
      </c>
      <c r="C10" s="31">
        <v>616</v>
      </c>
      <c r="D10" s="57">
        <f t="shared" si="0"/>
        <v>86.760563380281681</v>
      </c>
      <c r="E10" s="31">
        <v>350</v>
      </c>
      <c r="F10" s="31">
        <v>283</v>
      </c>
      <c r="G10" s="57">
        <f t="shared" si="1"/>
        <v>80.857142857142861</v>
      </c>
      <c r="H10" s="31">
        <v>60</v>
      </c>
      <c r="I10" s="31">
        <v>73</v>
      </c>
      <c r="J10" s="57">
        <f t="shared" si="2"/>
        <v>121.66666666666666</v>
      </c>
      <c r="K10" s="31">
        <v>21</v>
      </c>
      <c r="L10" s="31">
        <v>20</v>
      </c>
      <c r="M10" s="57">
        <f t="shared" si="3"/>
        <v>95.238095238095227</v>
      </c>
      <c r="N10" s="31">
        <v>23</v>
      </c>
      <c r="O10" s="31">
        <v>31</v>
      </c>
      <c r="P10" s="57">
        <f t="shared" si="4"/>
        <v>134.78260869565219</v>
      </c>
      <c r="Q10" s="31">
        <v>274</v>
      </c>
      <c r="R10" s="46">
        <v>272</v>
      </c>
      <c r="S10" s="57">
        <f t="shared" si="5"/>
        <v>99.270072992700733</v>
      </c>
      <c r="T10" s="31">
        <v>588</v>
      </c>
      <c r="U10" s="46">
        <v>479</v>
      </c>
      <c r="V10" s="57">
        <f t="shared" si="6"/>
        <v>81.4625850340136</v>
      </c>
      <c r="W10" s="31">
        <v>247</v>
      </c>
      <c r="X10" s="46">
        <v>167</v>
      </c>
      <c r="Y10" s="57">
        <f t="shared" si="7"/>
        <v>67.611336032388664</v>
      </c>
      <c r="Z10" s="31">
        <v>212</v>
      </c>
      <c r="AA10" s="46">
        <v>140</v>
      </c>
      <c r="AB10" s="57">
        <f t="shared" si="8"/>
        <v>66.037735849056602</v>
      </c>
      <c r="AC10" s="29"/>
      <c r="AD10" s="32"/>
    </row>
    <row r="11" spans="1:32" s="33" customFormat="1" ht="18" customHeight="1" x14ac:dyDescent="0.25">
      <c r="A11" s="52" t="s">
        <v>30</v>
      </c>
      <c r="B11" s="31">
        <v>878</v>
      </c>
      <c r="C11" s="31">
        <v>809</v>
      </c>
      <c r="D11" s="57">
        <f t="shared" si="0"/>
        <v>92.141230068337137</v>
      </c>
      <c r="E11" s="31">
        <v>516</v>
      </c>
      <c r="F11" s="31">
        <v>470</v>
      </c>
      <c r="G11" s="57">
        <f t="shared" si="1"/>
        <v>91.085271317829452</v>
      </c>
      <c r="H11" s="31">
        <v>140</v>
      </c>
      <c r="I11" s="31">
        <v>117</v>
      </c>
      <c r="J11" s="57">
        <f t="shared" si="2"/>
        <v>83.571428571428569</v>
      </c>
      <c r="K11" s="31">
        <v>10</v>
      </c>
      <c r="L11" s="31">
        <v>33</v>
      </c>
      <c r="M11" s="57">
        <f t="shared" si="3"/>
        <v>330</v>
      </c>
      <c r="N11" s="31">
        <v>30</v>
      </c>
      <c r="O11" s="31">
        <v>14</v>
      </c>
      <c r="P11" s="57">
        <f t="shared" si="4"/>
        <v>46.666666666666664</v>
      </c>
      <c r="Q11" s="31">
        <v>398</v>
      </c>
      <c r="R11" s="46">
        <v>446</v>
      </c>
      <c r="S11" s="57">
        <f t="shared" si="5"/>
        <v>112.0603015075377</v>
      </c>
      <c r="T11" s="31">
        <v>680</v>
      </c>
      <c r="U11" s="46">
        <v>587</v>
      </c>
      <c r="V11" s="57">
        <f t="shared" si="6"/>
        <v>86.32352941176471</v>
      </c>
      <c r="W11" s="31">
        <v>340</v>
      </c>
      <c r="X11" s="46">
        <v>263</v>
      </c>
      <c r="Y11" s="57">
        <f t="shared" si="7"/>
        <v>77.352941176470594</v>
      </c>
      <c r="Z11" s="31">
        <v>269</v>
      </c>
      <c r="AA11" s="46">
        <v>195</v>
      </c>
      <c r="AB11" s="57">
        <f t="shared" si="8"/>
        <v>72.490706319702596</v>
      </c>
      <c r="AC11" s="29"/>
      <c r="AD11" s="32"/>
    </row>
    <row r="12" spans="1:32" s="33" customFormat="1" ht="18" customHeight="1" x14ac:dyDescent="0.25">
      <c r="A12" s="52" t="s">
        <v>31</v>
      </c>
      <c r="B12" s="31">
        <v>972</v>
      </c>
      <c r="C12" s="31">
        <v>926</v>
      </c>
      <c r="D12" s="57">
        <f t="shared" si="0"/>
        <v>95.267489711934161</v>
      </c>
      <c r="E12" s="31">
        <v>460</v>
      </c>
      <c r="F12" s="31">
        <v>471</v>
      </c>
      <c r="G12" s="57">
        <f t="shared" si="1"/>
        <v>102.39130434782608</v>
      </c>
      <c r="H12" s="31">
        <v>184</v>
      </c>
      <c r="I12" s="31">
        <v>130</v>
      </c>
      <c r="J12" s="57">
        <f t="shared" si="2"/>
        <v>70.652173913043484</v>
      </c>
      <c r="K12" s="31">
        <v>28</v>
      </c>
      <c r="L12" s="31">
        <v>32</v>
      </c>
      <c r="M12" s="57">
        <f t="shared" si="3"/>
        <v>114.28571428571428</v>
      </c>
      <c r="N12" s="31">
        <v>42</v>
      </c>
      <c r="O12" s="31">
        <v>51</v>
      </c>
      <c r="P12" s="57">
        <f t="shared" si="4"/>
        <v>121.42857142857142</v>
      </c>
      <c r="Q12" s="31">
        <v>371</v>
      </c>
      <c r="R12" s="46">
        <v>413</v>
      </c>
      <c r="S12" s="57">
        <f t="shared" si="5"/>
        <v>111.32075471698113</v>
      </c>
      <c r="T12" s="31">
        <v>712</v>
      </c>
      <c r="U12" s="46">
        <v>700</v>
      </c>
      <c r="V12" s="57">
        <f t="shared" si="6"/>
        <v>98.31460674157303</v>
      </c>
      <c r="W12" s="31">
        <v>250</v>
      </c>
      <c r="X12" s="46">
        <v>251</v>
      </c>
      <c r="Y12" s="57">
        <f t="shared" si="7"/>
        <v>100.4</v>
      </c>
      <c r="Z12" s="31">
        <v>226</v>
      </c>
      <c r="AA12" s="46">
        <v>236</v>
      </c>
      <c r="AB12" s="57">
        <f t="shared" si="8"/>
        <v>104.42477876106196</v>
      </c>
      <c r="AC12" s="29"/>
      <c r="AD12" s="32"/>
    </row>
    <row r="13" spans="1:32" s="33" customFormat="1" ht="18" customHeight="1" x14ac:dyDescent="0.25">
      <c r="A13" s="52" t="s">
        <v>32</v>
      </c>
      <c r="B13" s="31">
        <v>954</v>
      </c>
      <c r="C13" s="31">
        <v>918</v>
      </c>
      <c r="D13" s="57">
        <f t="shared" si="0"/>
        <v>96.226415094339629</v>
      </c>
      <c r="E13" s="31">
        <v>438</v>
      </c>
      <c r="F13" s="31">
        <v>464</v>
      </c>
      <c r="G13" s="57">
        <f t="shared" si="1"/>
        <v>105.93607305936072</v>
      </c>
      <c r="H13" s="31">
        <v>154</v>
      </c>
      <c r="I13" s="31">
        <v>108</v>
      </c>
      <c r="J13" s="57">
        <f t="shared" si="2"/>
        <v>70.129870129870127</v>
      </c>
      <c r="K13" s="31">
        <v>5</v>
      </c>
      <c r="L13" s="31">
        <v>17</v>
      </c>
      <c r="M13" s="57">
        <f t="shared" si="3"/>
        <v>340</v>
      </c>
      <c r="N13" s="31">
        <v>2</v>
      </c>
      <c r="O13" s="31">
        <v>11</v>
      </c>
      <c r="P13" s="57">
        <f t="shared" si="4"/>
        <v>550</v>
      </c>
      <c r="Q13" s="31">
        <v>282</v>
      </c>
      <c r="R13" s="46">
        <v>397</v>
      </c>
      <c r="S13" s="57">
        <f t="shared" si="5"/>
        <v>140.78014184397162</v>
      </c>
      <c r="T13" s="31">
        <v>737</v>
      </c>
      <c r="U13" s="46">
        <v>675</v>
      </c>
      <c r="V13" s="57">
        <f t="shared" si="6"/>
        <v>91.5875169606513</v>
      </c>
      <c r="W13" s="31">
        <v>304</v>
      </c>
      <c r="X13" s="46">
        <v>264</v>
      </c>
      <c r="Y13" s="57">
        <f t="shared" si="7"/>
        <v>86.842105263157904</v>
      </c>
      <c r="Z13" s="31">
        <v>266</v>
      </c>
      <c r="AA13" s="46">
        <v>227</v>
      </c>
      <c r="AB13" s="57">
        <f t="shared" si="8"/>
        <v>85.338345864661662</v>
      </c>
      <c r="AC13" s="29"/>
      <c r="AD13" s="32"/>
    </row>
    <row r="14" spans="1:32" s="33" customFormat="1" ht="18" customHeight="1" x14ac:dyDescent="0.25">
      <c r="A14" s="52" t="s">
        <v>33</v>
      </c>
      <c r="B14" s="31">
        <v>357</v>
      </c>
      <c r="C14" s="31">
        <v>405</v>
      </c>
      <c r="D14" s="57">
        <f t="shared" si="0"/>
        <v>113.4453781512605</v>
      </c>
      <c r="E14" s="31">
        <v>262</v>
      </c>
      <c r="F14" s="31">
        <v>313</v>
      </c>
      <c r="G14" s="57">
        <f t="shared" si="1"/>
        <v>119.46564885496183</v>
      </c>
      <c r="H14" s="31">
        <v>83</v>
      </c>
      <c r="I14" s="31">
        <v>55</v>
      </c>
      <c r="J14" s="57">
        <f t="shared" si="2"/>
        <v>66.265060240963862</v>
      </c>
      <c r="K14" s="31">
        <v>25</v>
      </c>
      <c r="L14" s="31">
        <v>13</v>
      </c>
      <c r="M14" s="57">
        <f t="shared" si="3"/>
        <v>52</v>
      </c>
      <c r="N14" s="31">
        <v>25</v>
      </c>
      <c r="O14" s="31">
        <v>14</v>
      </c>
      <c r="P14" s="57">
        <f t="shared" si="4"/>
        <v>56.000000000000007</v>
      </c>
      <c r="Q14" s="31">
        <v>219</v>
      </c>
      <c r="R14" s="46">
        <v>230</v>
      </c>
      <c r="S14" s="57">
        <f t="shared" si="5"/>
        <v>105.02283105022832</v>
      </c>
      <c r="T14" s="31">
        <v>244</v>
      </c>
      <c r="U14" s="46">
        <v>290</v>
      </c>
      <c r="V14" s="57">
        <f t="shared" si="6"/>
        <v>118.85245901639345</v>
      </c>
      <c r="W14" s="31">
        <v>158</v>
      </c>
      <c r="X14" s="46">
        <v>200</v>
      </c>
      <c r="Y14" s="57">
        <f t="shared" si="7"/>
        <v>126.58227848101266</v>
      </c>
      <c r="Z14" s="31">
        <v>151</v>
      </c>
      <c r="AA14" s="46">
        <v>180</v>
      </c>
      <c r="AB14" s="57">
        <f t="shared" si="8"/>
        <v>119.20529801324504</v>
      </c>
      <c r="AC14" s="29"/>
      <c r="AD14" s="32"/>
    </row>
    <row r="15" spans="1:32" s="33" customFormat="1" ht="18" customHeight="1" x14ac:dyDescent="0.25">
      <c r="A15" s="52" t="s">
        <v>34</v>
      </c>
      <c r="B15" s="31">
        <v>892</v>
      </c>
      <c r="C15" s="31">
        <v>1004</v>
      </c>
      <c r="D15" s="57">
        <f t="shared" si="0"/>
        <v>112.55605381165918</v>
      </c>
      <c r="E15" s="31">
        <v>368</v>
      </c>
      <c r="F15" s="31">
        <v>370</v>
      </c>
      <c r="G15" s="57">
        <f t="shared" si="1"/>
        <v>100.54347826086956</v>
      </c>
      <c r="H15" s="31">
        <v>73</v>
      </c>
      <c r="I15" s="31">
        <v>99</v>
      </c>
      <c r="J15" s="57">
        <f t="shared" si="2"/>
        <v>135.61643835616439</v>
      </c>
      <c r="K15" s="31">
        <v>15</v>
      </c>
      <c r="L15" s="31">
        <v>20</v>
      </c>
      <c r="M15" s="57">
        <f t="shared" si="3"/>
        <v>133.33333333333331</v>
      </c>
      <c r="N15" s="31">
        <v>5</v>
      </c>
      <c r="O15" s="31">
        <v>9</v>
      </c>
      <c r="P15" s="57">
        <f t="shared" si="4"/>
        <v>180</v>
      </c>
      <c r="Q15" s="31">
        <v>280</v>
      </c>
      <c r="R15" s="46">
        <v>313</v>
      </c>
      <c r="S15" s="57">
        <f t="shared" si="5"/>
        <v>111.78571428571429</v>
      </c>
      <c r="T15" s="31">
        <v>782</v>
      </c>
      <c r="U15" s="46">
        <v>825</v>
      </c>
      <c r="V15" s="57">
        <f t="shared" si="6"/>
        <v>105.49872122762147</v>
      </c>
      <c r="W15" s="31">
        <v>271</v>
      </c>
      <c r="X15" s="46">
        <v>197</v>
      </c>
      <c r="Y15" s="57">
        <f t="shared" si="7"/>
        <v>72.693726937269375</v>
      </c>
      <c r="Z15" s="31">
        <v>227</v>
      </c>
      <c r="AA15" s="46">
        <v>162</v>
      </c>
      <c r="AB15" s="57">
        <f t="shared" si="8"/>
        <v>71.365638766519822</v>
      </c>
      <c r="AC15" s="29"/>
      <c r="AD15" s="32"/>
    </row>
    <row r="16" spans="1:32" s="33" customFormat="1" ht="18" customHeight="1" x14ac:dyDescent="0.25">
      <c r="A16" s="52" t="s">
        <v>35</v>
      </c>
      <c r="B16" s="31">
        <v>697</v>
      </c>
      <c r="C16" s="31">
        <v>661</v>
      </c>
      <c r="D16" s="57">
        <f t="shared" si="0"/>
        <v>94.835007173601156</v>
      </c>
      <c r="E16" s="31">
        <v>280</v>
      </c>
      <c r="F16" s="31">
        <v>245</v>
      </c>
      <c r="G16" s="57">
        <f t="shared" si="1"/>
        <v>87.5</v>
      </c>
      <c r="H16" s="31">
        <v>64</v>
      </c>
      <c r="I16" s="31">
        <v>54</v>
      </c>
      <c r="J16" s="57">
        <f t="shared" si="2"/>
        <v>84.375</v>
      </c>
      <c r="K16" s="31">
        <v>24</v>
      </c>
      <c r="L16" s="31">
        <v>8</v>
      </c>
      <c r="M16" s="57">
        <f t="shared" si="3"/>
        <v>33.333333333333329</v>
      </c>
      <c r="N16" s="31">
        <v>77</v>
      </c>
      <c r="O16" s="31">
        <v>50</v>
      </c>
      <c r="P16" s="57">
        <f t="shared" si="4"/>
        <v>64.935064935064929</v>
      </c>
      <c r="Q16" s="31">
        <v>245</v>
      </c>
      <c r="R16" s="46">
        <v>240</v>
      </c>
      <c r="S16" s="57">
        <f t="shared" si="5"/>
        <v>97.959183673469383</v>
      </c>
      <c r="T16" s="31">
        <v>594</v>
      </c>
      <c r="U16" s="46">
        <v>546</v>
      </c>
      <c r="V16" s="57">
        <f t="shared" si="6"/>
        <v>91.919191919191917</v>
      </c>
      <c r="W16" s="31">
        <v>178</v>
      </c>
      <c r="X16" s="46">
        <v>131</v>
      </c>
      <c r="Y16" s="57">
        <f t="shared" si="7"/>
        <v>73.595505617977537</v>
      </c>
      <c r="Z16" s="31">
        <v>163</v>
      </c>
      <c r="AA16" s="46">
        <v>121</v>
      </c>
      <c r="AB16" s="57">
        <f t="shared" si="8"/>
        <v>74.233128834355838</v>
      </c>
      <c r="AC16" s="29"/>
      <c r="AD16" s="32"/>
    </row>
    <row r="17" spans="1:30" s="33" customFormat="1" ht="18" customHeight="1" x14ac:dyDescent="0.25">
      <c r="A17" s="52" t="s">
        <v>36</v>
      </c>
      <c r="B17" s="31">
        <v>619</v>
      </c>
      <c r="C17" s="31">
        <v>645</v>
      </c>
      <c r="D17" s="57">
        <f t="shared" si="0"/>
        <v>104.20032310177707</v>
      </c>
      <c r="E17" s="31">
        <v>396</v>
      </c>
      <c r="F17" s="31">
        <v>430</v>
      </c>
      <c r="G17" s="57">
        <f t="shared" si="1"/>
        <v>108.58585858585859</v>
      </c>
      <c r="H17" s="31">
        <v>153</v>
      </c>
      <c r="I17" s="31">
        <v>145</v>
      </c>
      <c r="J17" s="57">
        <f t="shared" si="2"/>
        <v>94.77124183006535</v>
      </c>
      <c r="K17" s="31">
        <v>45</v>
      </c>
      <c r="L17" s="31">
        <v>28</v>
      </c>
      <c r="M17" s="57">
        <f t="shared" si="3"/>
        <v>62.222222222222221</v>
      </c>
      <c r="N17" s="31">
        <v>9</v>
      </c>
      <c r="O17" s="31">
        <v>7</v>
      </c>
      <c r="P17" s="57">
        <f t="shared" si="4"/>
        <v>77.777777777777786</v>
      </c>
      <c r="Q17" s="31">
        <v>278</v>
      </c>
      <c r="R17" s="46">
        <v>335</v>
      </c>
      <c r="S17" s="57">
        <f t="shared" si="5"/>
        <v>120.50359712230217</v>
      </c>
      <c r="T17" s="31">
        <v>413</v>
      </c>
      <c r="U17" s="46">
        <v>382</v>
      </c>
      <c r="V17" s="57">
        <f t="shared" si="6"/>
        <v>92.493946731234871</v>
      </c>
      <c r="W17" s="31">
        <v>237</v>
      </c>
      <c r="X17" s="46">
        <v>205</v>
      </c>
      <c r="Y17" s="57">
        <f t="shared" si="7"/>
        <v>86.497890295358644</v>
      </c>
      <c r="Z17" s="31">
        <v>208</v>
      </c>
      <c r="AA17" s="46">
        <v>190</v>
      </c>
      <c r="AB17" s="57">
        <f t="shared" si="8"/>
        <v>91.34615384615384</v>
      </c>
      <c r="AC17" s="29"/>
      <c r="AD17" s="32"/>
    </row>
    <row r="18" spans="1:30" s="33" customFormat="1" ht="18" customHeight="1" x14ac:dyDescent="0.25">
      <c r="A18" s="52" t="s">
        <v>37</v>
      </c>
      <c r="B18" s="31">
        <v>719</v>
      </c>
      <c r="C18" s="31">
        <v>746</v>
      </c>
      <c r="D18" s="57">
        <f t="shared" si="0"/>
        <v>103.75521557719054</v>
      </c>
      <c r="E18" s="31">
        <v>370</v>
      </c>
      <c r="F18" s="31">
        <v>396</v>
      </c>
      <c r="G18" s="57">
        <f t="shared" si="1"/>
        <v>107.02702702702702</v>
      </c>
      <c r="H18" s="31">
        <v>65</v>
      </c>
      <c r="I18" s="31">
        <v>54</v>
      </c>
      <c r="J18" s="57">
        <f t="shared" si="2"/>
        <v>83.07692307692308</v>
      </c>
      <c r="K18" s="31">
        <v>14</v>
      </c>
      <c r="L18" s="31">
        <v>6</v>
      </c>
      <c r="M18" s="57">
        <f t="shared" si="3"/>
        <v>42.857142857142854</v>
      </c>
      <c r="N18" s="31">
        <v>0</v>
      </c>
      <c r="O18" s="31">
        <v>21</v>
      </c>
      <c r="P18" s="57">
        <f t="shared" si="4"/>
        <v>0</v>
      </c>
      <c r="Q18" s="31">
        <v>286</v>
      </c>
      <c r="R18" s="46">
        <v>345</v>
      </c>
      <c r="S18" s="57">
        <f t="shared" si="5"/>
        <v>120.62937062937063</v>
      </c>
      <c r="T18" s="31">
        <v>615</v>
      </c>
      <c r="U18" s="46">
        <v>614</v>
      </c>
      <c r="V18" s="57">
        <f t="shared" si="6"/>
        <v>99.837398373983746</v>
      </c>
      <c r="W18" s="31">
        <v>274</v>
      </c>
      <c r="X18" s="46">
        <v>263</v>
      </c>
      <c r="Y18" s="57">
        <f t="shared" si="7"/>
        <v>95.985401459854018</v>
      </c>
      <c r="Z18" s="31">
        <v>206</v>
      </c>
      <c r="AA18" s="46">
        <v>210</v>
      </c>
      <c r="AB18" s="57">
        <f t="shared" si="8"/>
        <v>101.94174757281553</v>
      </c>
      <c r="AC18" s="29"/>
      <c r="AD18" s="32"/>
    </row>
    <row r="19" spans="1:30" s="33" customFormat="1" ht="18" customHeight="1" x14ac:dyDescent="0.25">
      <c r="A19" s="52" t="s">
        <v>38</v>
      </c>
      <c r="B19" s="31">
        <v>1706</v>
      </c>
      <c r="C19" s="31">
        <v>1784</v>
      </c>
      <c r="D19" s="57">
        <f t="shared" si="0"/>
        <v>104.57209847596718</v>
      </c>
      <c r="E19" s="31">
        <v>680</v>
      </c>
      <c r="F19" s="31">
        <v>817</v>
      </c>
      <c r="G19" s="57">
        <f t="shared" si="1"/>
        <v>120.14705882352941</v>
      </c>
      <c r="H19" s="31">
        <v>341</v>
      </c>
      <c r="I19" s="31">
        <v>361</v>
      </c>
      <c r="J19" s="57">
        <f t="shared" si="2"/>
        <v>105.86510263929618</v>
      </c>
      <c r="K19" s="31">
        <v>62</v>
      </c>
      <c r="L19" s="31">
        <v>70</v>
      </c>
      <c r="M19" s="57">
        <f t="shared" si="3"/>
        <v>112.90322580645163</v>
      </c>
      <c r="N19" s="31">
        <v>75</v>
      </c>
      <c r="O19" s="31">
        <v>106</v>
      </c>
      <c r="P19" s="57">
        <f t="shared" si="4"/>
        <v>141.33333333333334</v>
      </c>
      <c r="Q19" s="31">
        <v>583</v>
      </c>
      <c r="R19" s="46">
        <v>757</v>
      </c>
      <c r="S19" s="57">
        <f t="shared" si="5"/>
        <v>129.84562607204117</v>
      </c>
      <c r="T19" s="31">
        <v>1285</v>
      </c>
      <c r="U19" s="46">
        <v>1156</v>
      </c>
      <c r="V19" s="57">
        <f t="shared" si="6"/>
        <v>89.961089494163431</v>
      </c>
      <c r="W19" s="31">
        <v>332</v>
      </c>
      <c r="X19" s="46">
        <v>316</v>
      </c>
      <c r="Y19" s="57">
        <f t="shared" si="7"/>
        <v>95.180722891566262</v>
      </c>
      <c r="Z19" s="31">
        <v>295</v>
      </c>
      <c r="AA19" s="46">
        <v>290</v>
      </c>
      <c r="AB19" s="57">
        <f t="shared" si="8"/>
        <v>98.305084745762713</v>
      </c>
      <c r="AC19" s="29"/>
      <c r="AD19" s="32"/>
    </row>
    <row r="20" spans="1:30" s="33" customFormat="1" ht="18" customHeight="1" x14ac:dyDescent="0.25">
      <c r="A20" s="52" t="s">
        <v>39</v>
      </c>
      <c r="B20" s="31">
        <v>435</v>
      </c>
      <c r="C20" s="31">
        <v>1034</v>
      </c>
      <c r="D20" s="57">
        <f t="shared" si="0"/>
        <v>237.70114942528738</v>
      </c>
      <c r="E20" s="31">
        <v>226</v>
      </c>
      <c r="F20" s="31">
        <v>463</v>
      </c>
      <c r="G20" s="57">
        <f t="shared" si="1"/>
        <v>204.86725663716814</v>
      </c>
      <c r="H20" s="31">
        <v>83</v>
      </c>
      <c r="I20" s="31">
        <v>151</v>
      </c>
      <c r="J20" s="57">
        <f t="shared" si="2"/>
        <v>181.92771084337349</v>
      </c>
      <c r="K20" s="31">
        <v>14</v>
      </c>
      <c r="L20" s="31">
        <v>20</v>
      </c>
      <c r="M20" s="57">
        <f t="shared" si="3"/>
        <v>142.85714285714286</v>
      </c>
      <c r="N20" s="31">
        <v>50</v>
      </c>
      <c r="O20" s="31">
        <v>106</v>
      </c>
      <c r="P20" s="57">
        <f t="shared" si="4"/>
        <v>212</v>
      </c>
      <c r="Q20" s="31">
        <v>157</v>
      </c>
      <c r="R20" s="46">
        <v>370</v>
      </c>
      <c r="S20" s="57">
        <f t="shared" si="5"/>
        <v>235.66878980891718</v>
      </c>
      <c r="T20" s="31">
        <v>313</v>
      </c>
      <c r="U20" s="46">
        <v>766</v>
      </c>
      <c r="V20" s="57">
        <f t="shared" si="6"/>
        <v>244.72843450479235</v>
      </c>
      <c r="W20" s="31">
        <v>132</v>
      </c>
      <c r="X20" s="46">
        <v>223</v>
      </c>
      <c r="Y20" s="57">
        <f t="shared" si="7"/>
        <v>168.93939393939394</v>
      </c>
      <c r="Z20" s="31">
        <v>113</v>
      </c>
      <c r="AA20" s="46">
        <v>188</v>
      </c>
      <c r="AB20" s="57">
        <f t="shared" si="8"/>
        <v>166.3716814159292</v>
      </c>
      <c r="AC20" s="29"/>
      <c r="AD20" s="32"/>
    </row>
    <row r="21" spans="1:30" s="33" customFormat="1" ht="18" customHeight="1" x14ac:dyDescent="0.25">
      <c r="A21" s="52" t="s">
        <v>40</v>
      </c>
      <c r="B21" s="31">
        <v>578</v>
      </c>
      <c r="C21" s="31">
        <v>503</v>
      </c>
      <c r="D21" s="57">
        <f t="shared" si="0"/>
        <v>87.024221453287197</v>
      </c>
      <c r="E21" s="31">
        <v>316</v>
      </c>
      <c r="F21" s="31">
        <v>259</v>
      </c>
      <c r="G21" s="57">
        <f t="shared" si="1"/>
        <v>81.962025316455694</v>
      </c>
      <c r="H21" s="31">
        <v>116</v>
      </c>
      <c r="I21" s="31">
        <v>72</v>
      </c>
      <c r="J21" s="57">
        <f t="shared" si="2"/>
        <v>62.068965517241381</v>
      </c>
      <c r="K21" s="31">
        <v>10</v>
      </c>
      <c r="L21" s="31">
        <v>22</v>
      </c>
      <c r="M21" s="57">
        <f t="shared" si="3"/>
        <v>220.00000000000003</v>
      </c>
      <c r="N21" s="31">
        <v>14</v>
      </c>
      <c r="O21" s="31">
        <v>32</v>
      </c>
      <c r="P21" s="57">
        <f t="shared" si="4"/>
        <v>228.57142857142856</v>
      </c>
      <c r="Q21" s="31">
        <v>198</v>
      </c>
      <c r="R21" s="46">
        <v>198</v>
      </c>
      <c r="S21" s="57">
        <f t="shared" si="5"/>
        <v>100</v>
      </c>
      <c r="T21" s="31">
        <v>394</v>
      </c>
      <c r="U21" s="46">
        <v>363</v>
      </c>
      <c r="V21" s="57">
        <f t="shared" si="6"/>
        <v>92.131979695431482</v>
      </c>
      <c r="W21" s="31">
        <v>172</v>
      </c>
      <c r="X21" s="46">
        <v>133</v>
      </c>
      <c r="Y21" s="57">
        <f t="shared" si="7"/>
        <v>77.325581395348848</v>
      </c>
      <c r="Z21" s="31">
        <v>141</v>
      </c>
      <c r="AA21" s="46">
        <v>125</v>
      </c>
      <c r="AB21" s="57">
        <f t="shared" si="8"/>
        <v>88.652482269503537</v>
      </c>
      <c r="AC21" s="29"/>
      <c r="AD21" s="32"/>
    </row>
    <row r="22" spans="1:30" s="33" customFormat="1" ht="18" customHeight="1" x14ac:dyDescent="0.25">
      <c r="A22" s="52" t="s">
        <v>41</v>
      </c>
      <c r="B22" s="31">
        <v>436</v>
      </c>
      <c r="C22" s="31">
        <v>383</v>
      </c>
      <c r="D22" s="57">
        <f t="shared" si="0"/>
        <v>87.844036697247702</v>
      </c>
      <c r="E22" s="31">
        <v>385</v>
      </c>
      <c r="F22" s="31">
        <v>363</v>
      </c>
      <c r="G22" s="57">
        <f t="shared" si="1"/>
        <v>94.285714285714278</v>
      </c>
      <c r="H22" s="31">
        <v>105</v>
      </c>
      <c r="I22" s="31">
        <v>95</v>
      </c>
      <c r="J22" s="57">
        <f t="shared" si="2"/>
        <v>90.476190476190482</v>
      </c>
      <c r="K22" s="31">
        <v>26</v>
      </c>
      <c r="L22" s="31">
        <v>18</v>
      </c>
      <c r="M22" s="57">
        <f t="shared" si="3"/>
        <v>69.230769230769226</v>
      </c>
      <c r="N22" s="31">
        <v>24</v>
      </c>
      <c r="O22" s="31">
        <v>16</v>
      </c>
      <c r="P22" s="57">
        <f t="shared" si="4"/>
        <v>66.666666666666657</v>
      </c>
      <c r="Q22" s="31">
        <v>289</v>
      </c>
      <c r="R22" s="46">
        <v>359</v>
      </c>
      <c r="S22" s="57">
        <f t="shared" si="5"/>
        <v>124.22145328719722</v>
      </c>
      <c r="T22" s="31">
        <v>239</v>
      </c>
      <c r="U22" s="46">
        <v>204</v>
      </c>
      <c r="V22" s="57">
        <f t="shared" si="6"/>
        <v>85.355648535564853</v>
      </c>
      <c r="W22" s="31">
        <v>234</v>
      </c>
      <c r="X22" s="46">
        <v>200</v>
      </c>
      <c r="Y22" s="57">
        <f t="shared" si="7"/>
        <v>85.470085470085465</v>
      </c>
      <c r="Z22" s="31">
        <v>196</v>
      </c>
      <c r="AA22" s="46">
        <v>187</v>
      </c>
      <c r="AB22" s="57">
        <f t="shared" si="8"/>
        <v>95.408163265306129</v>
      </c>
      <c r="AC22" s="29"/>
      <c r="AD22" s="32"/>
    </row>
    <row r="23" spans="1:30" s="33" customFormat="1" ht="18" customHeight="1" x14ac:dyDescent="0.25">
      <c r="A23" s="52" t="s">
        <v>42</v>
      </c>
      <c r="B23" s="31">
        <v>698</v>
      </c>
      <c r="C23" s="31">
        <v>666</v>
      </c>
      <c r="D23" s="57">
        <f t="shared" si="0"/>
        <v>95.415472779369622</v>
      </c>
      <c r="E23" s="31">
        <v>432</v>
      </c>
      <c r="F23" s="31">
        <v>428</v>
      </c>
      <c r="G23" s="57">
        <f t="shared" si="1"/>
        <v>99.074074074074076</v>
      </c>
      <c r="H23" s="31">
        <v>92</v>
      </c>
      <c r="I23" s="31">
        <v>78</v>
      </c>
      <c r="J23" s="57">
        <f t="shared" si="2"/>
        <v>84.782608695652172</v>
      </c>
      <c r="K23" s="31">
        <v>15</v>
      </c>
      <c r="L23" s="31">
        <v>16</v>
      </c>
      <c r="M23" s="57">
        <f t="shared" si="3"/>
        <v>106.66666666666667</v>
      </c>
      <c r="N23" s="31">
        <v>8</v>
      </c>
      <c r="O23" s="31">
        <v>15</v>
      </c>
      <c r="P23" s="57">
        <f t="shared" si="4"/>
        <v>187.5</v>
      </c>
      <c r="Q23" s="31">
        <v>272</v>
      </c>
      <c r="R23" s="46">
        <v>263</v>
      </c>
      <c r="S23" s="57">
        <f t="shared" si="5"/>
        <v>96.691176470588232</v>
      </c>
      <c r="T23" s="31">
        <v>555</v>
      </c>
      <c r="U23" s="46">
        <v>509</v>
      </c>
      <c r="V23" s="57">
        <f t="shared" si="6"/>
        <v>91.7117117117117</v>
      </c>
      <c r="W23" s="31">
        <v>302</v>
      </c>
      <c r="X23" s="46">
        <v>273</v>
      </c>
      <c r="Y23" s="57">
        <f t="shared" si="7"/>
        <v>90.397350993377472</v>
      </c>
      <c r="Z23" s="31">
        <v>260</v>
      </c>
      <c r="AA23" s="46">
        <v>218</v>
      </c>
      <c r="AB23" s="57">
        <f t="shared" si="8"/>
        <v>83.846153846153854</v>
      </c>
      <c r="AC23" s="29"/>
      <c r="AD23" s="32"/>
    </row>
    <row r="24" spans="1:30" s="33" customFormat="1" ht="18" customHeight="1" x14ac:dyDescent="0.25">
      <c r="A24" s="52" t="s">
        <v>43</v>
      </c>
      <c r="B24" s="31">
        <v>813</v>
      </c>
      <c r="C24" s="31">
        <v>770</v>
      </c>
      <c r="D24" s="57">
        <f t="shared" si="0"/>
        <v>94.710947109471107</v>
      </c>
      <c r="E24" s="31">
        <v>384</v>
      </c>
      <c r="F24" s="31">
        <v>378</v>
      </c>
      <c r="G24" s="57">
        <f t="shared" si="1"/>
        <v>98.4375</v>
      </c>
      <c r="H24" s="31">
        <v>139</v>
      </c>
      <c r="I24" s="31">
        <v>125</v>
      </c>
      <c r="J24" s="57">
        <f t="shared" si="2"/>
        <v>89.928057553956833</v>
      </c>
      <c r="K24" s="31">
        <v>37</v>
      </c>
      <c r="L24" s="31">
        <v>16</v>
      </c>
      <c r="M24" s="57">
        <f t="shared" si="3"/>
        <v>43.243243243243242</v>
      </c>
      <c r="N24" s="31">
        <v>30</v>
      </c>
      <c r="O24" s="31">
        <v>27</v>
      </c>
      <c r="P24" s="57">
        <f t="shared" si="4"/>
        <v>90</v>
      </c>
      <c r="Q24" s="31">
        <v>343</v>
      </c>
      <c r="R24" s="46">
        <v>292</v>
      </c>
      <c r="S24" s="57">
        <f t="shared" si="5"/>
        <v>85.131195335276971</v>
      </c>
      <c r="T24" s="31">
        <v>603</v>
      </c>
      <c r="U24" s="46">
        <v>568</v>
      </c>
      <c r="V24" s="57">
        <f t="shared" si="6"/>
        <v>94.195688225538973</v>
      </c>
      <c r="W24" s="31">
        <v>223</v>
      </c>
      <c r="X24" s="46">
        <v>200</v>
      </c>
      <c r="Y24" s="57">
        <f t="shared" si="7"/>
        <v>89.68609865470853</v>
      </c>
      <c r="Z24" s="31">
        <v>190</v>
      </c>
      <c r="AA24" s="46">
        <v>176</v>
      </c>
      <c r="AB24" s="57">
        <f t="shared" si="8"/>
        <v>92.631578947368425</v>
      </c>
      <c r="AC24" s="29"/>
      <c r="AD24" s="32"/>
    </row>
    <row r="25" spans="1:30" s="33" customFormat="1" ht="18" customHeight="1" x14ac:dyDescent="0.25">
      <c r="A25" s="53" t="s">
        <v>44</v>
      </c>
      <c r="B25" s="31">
        <v>1173</v>
      </c>
      <c r="C25" s="31">
        <v>1090</v>
      </c>
      <c r="D25" s="57">
        <f t="shared" si="0"/>
        <v>92.924126172208005</v>
      </c>
      <c r="E25" s="31">
        <v>672</v>
      </c>
      <c r="F25" s="31">
        <v>539</v>
      </c>
      <c r="G25" s="57">
        <f t="shared" si="1"/>
        <v>80.208333333333343</v>
      </c>
      <c r="H25" s="31">
        <v>150</v>
      </c>
      <c r="I25" s="31">
        <v>112</v>
      </c>
      <c r="J25" s="57">
        <f t="shared" si="2"/>
        <v>74.666666666666671</v>
      </c>
      <c r="K25" s="31">
        <v>46</v>
      </c>
      <c r="L25" s="31">
        <v>30</v>
      </c>
      <c r="M25" s="57">
        <f t="shared" si="3"/>
        <v>65.217391304347828</v>
      </c>
      <c r="N25" s="31">
        <v>20</v>
      </c>
      <c r="O25" s="31">
        <v>36</v>
      </c>
      <c r="P25" s="57">
        <f t="shared" si="4"/>
        <v>180</v>
      </c>
      <c r="Q25" s="31">
        <v>433</v>
      </c>
      <c r="R25" s="46">
        <v>487</v>
      </c>
      <c r="S25" s="57">
        <f t="shared" si="5"/>
        <v>112.47113163972287</v>
      </c>
      <c r="T25" s="31">
        <v>918</v>
      </c>
      <c r="U25" s="46">
        <v>780</v>
      </c>
      <c r="V25" s="57">
        <f t="shared" si="6"/>
        <v>84.967320261437905</v>
      </c>
      <c r="W25" s="31">
        <v>477</v>
      </c>
      <c r="X25" s="46">
        <v>253</v>
      </c>
      <c r="Y25" s="57">
        <f t="shared" si="7"/>
        <v>53.03983228511531</v>
      </c>
      <c r="Z25" s="31">
        <v>429</v>
      </c>
      <c r="AA25" s="46">
        <v>211</v>
      </c>
      <c r="AB25" s="57">
        <f t="shared" si="8"/>
        <v>49.184149184149184</v>
      </c>
      <c r="AC25" s="29"/>
      <c r="AD25" s="32"/>
    </row>
    <row r="26" spans="1:30" s="33" customFormat="1" ht="18" customHeight="1" x14ac:dyDescent="0.25">
      <c r="A26" s="52" t="s">
        <v>45</v>
      </c>
      <c r="B26" s="31">
        <v>2407</v>
      </c>
      <c r="C26" s="31">
        <v>2350</v>
      </c>
      <c r="D26" s="57">
        <f t="shared" si="0"/>
        <v>97.631906938097217</v>
      </c>
      <c r="E26" s="31">
        <v>435</v>
      </c>
      <c r="F26" s="31">
        <v>493</v>
      </c>
      <c r="G26" s="57">
        <f t="shared" si="1"/>
        <v>113.33333333333333</v>
      </c>
      <c r="H26" s="31">
        <v>244</v>
      </c>
      <c r="I26" s="31">
        <v>93</v>
      </c>
      <c r="J26" s="57">
        <f t="shared" si="2"/>
        <v>38.114754098360656</v>
      </c>
      <c r="K26" s="31">
        <v>15</v>
      </c>
      <c r="L26" s="31">
        <v>3</v>
      </c>
      <c r="M26" s="57">
        <f t="shared" si="3"/>
        <v>20</v>
      </c>
      <c r="N26" s="31">
        <v>3</v>
      </c>
      <c r="O26" s="31">
        <v>5</v>
      </c>
      <c r="P26" s="57">
        <f t="shared" si="4"/>
        <v>166.66666666666669</v>
      </c>
      <c r="Q26" s="31">
        <v>199</v>
      </c>
      <c r="R26" s="46">
        <v>321</v>
      </c>
      <c r="S26" s="57">
        <f t="shared" si="5"/>
        <v>161.30653266331657</v>
      </c>
      <c r="T26" s="31">
        <v>2263</v>
      </c>
      <c r="U26" s="46">
        <v>1859</v>
      </c>
      <c r="V26" s="57">
        <f t="shared" si="6"/>
        <v>82.147591692443655</v>
      </c>
      <c r="W26" s="31">
        <v>352</v>
      </c>
      <c r="X26" s="46">
        <v>251</v>
      </c>
      <c r="Y26" s="57">
        <f t="shared" si="7"/>
        <v>71.306818181818173</v>
      </c>
      <c r="Z26" s="31">
        <v>314</v>
      </c>
      <c r="AA26" s="46">
        <v>216</v>
      </c>
      <c r="AB26" s="57">
        <f t="shared" si="8"/>
        <v>68.789808917197448</v>
      </c>
      <c r="AC26" s="29"/>
      <c r="AD26" s="32"/>
    </row>
    <row r="27" spans="1:30" s="33" customFormat="1" ht="18" customHeight="1" x14ac:dyDescent="0.25">
      <c r="A27" s="52" t="s">
        <v>46</v>
      </c>
      <c r="B27" s="31">
        <v>1696</v>
      </c>
      <c r="C27" s="31">
        <v>1743</v>
      </c>
      <c r="D27" s="57">
        <f t="shared" si="0"/>
        <v>102.77122641509433</v>
      </c>
      <c r="E27" s="31">
        <v>453</v>
      </c>
      <c r="F27" s="31">
        <v>526</v>
      </c>
      <c r="G27" s="57">
        <f t="shared" si="1"/>
        <v>116.1147902869757</v>
      </c>
      <c r="H27" s="31">
        <v>172</v>
      </c>
      <c r="I27" s="31">
        <v>161</v>
      </c>
      <c r="J27" s="57">
        <f t="shared" si="2"/>
        <v>93.604651162790702</v>
      </c>
      <c r="K27" s="31">
        <v>81</v>
      </c>
      <c r="L27" s="31">
        <v>50</v>
      </c>
      <c r="M27" s="57">
        <f t="shared" si="3"/>
        <v>61.728395061728392</v>
      </c>
      <c r="N27" s="31">
        <v>65</v>
      </c>
      <c r="O27" s="31">
        <v>66</v>
      </c>
      <c r="P27" s="57">
        <f t="shared" si="4"/>
        <v>101.53846153846153</v>
      </c>
      <c r="Q27" s="31">
        <v>404</v>
      </c>
      <c r="R27" s="46">
        <v>507</v>
      </c>
      <c r="S27" s="57">
        <f t="shared" si="5"/>
        <v>125.4950495049505</v>
      </c>
      <c r="T27" s="31">
        <v>1449</v>
      </c>
      <c r="U27" s="46">
        <v>1438</v>
      </c>
      <c r="V27" s="57">
        <f t="shared" si="6"/>
        <v>99.24085576259489</v>
      </c>
      <c r="W27" s="31">
        <v>264</v>
      </c>
      <c r="X27" s="46">
        <v>272</v>
      </c>
      <c r="Y27" s="57">
        <f t="shared" si="7"/>
        <v>103.03030303030303</v>
      </c>
      <c r="Z27" s="31">
        <v>245</v>
      </c>
      <c r="AA27" s="46">
        <v>257</v>
      </c>
      <c r="AB27" s="57">
        <f t="shared" si="8"/>
        <v>104.89795918367346</v>
      </c>
      <c r="AC27" s="29"/>
      <c r="AD27" s="32"/>
    </row>
    <row r="28" spans="1:30" s="33" customFormat="1" ht="18" customHeight="1" x14ac:dyDescent="0.25">
      <c r="A28" s="54" t="s">
        <v>47</v>
      </c>
      <c r="B28" s="31">
        <v>1525</v>
      </c>
      <c r="C28" s="31">
        <v>1459</v>
      </c>
      <c r="D28" s="57">
        <f t="shared" si="0"/>
        <v>95.672131147540981</v>
      </c>
      <c r="E28" s="31">
        <v>555</v>
      </c>
      <c r="F28" s="31">
        <v>476</v>
      </c>
      <c r="G28" s="57">
        <f t="shared" si="1"/>
        <v>85.765765765765764</v>
      </c>
      <c r="H28" s="31">
        <v>205</v>
      </c>
      <c r="I28" s="31">
        <v>242</v>
      </c>
      <c r="J28" s="57">
        <f t="shared" si="2"/>
        <v>118.04878048780488</v>
      </c>
      <c r="K28" s="31">
        <v>8</v>
      </c>
      <c r="L28" s="31">
        <v>31</v>
      </c>
      <c r="M28" s="57">
        <f t="shared" si="3"/>
        <v>387.5</v>
      </c>
      <c r="N28" s="31">
        <v>46</v>
      </c>
      <c r="O28" s="31">
        <v>7</v>
      </c>
      <c r="P28" s="57">
        <f t="shared" si="4"/>
        <v>15.217391304347828</v>
      </c>
      <c r="Q28" s="31">
        <v>472</v>
      </c>
      <c r="R28" s="46">
        <v>463</v>
      </c>
      <c r="S28" s="57">
        <f t="shared" si="5"/>
        <v>98.093220338983059</v>
      </c>
      <c r="T28" s="31">
        <v>1233</v>
      </c>
      <c r="U28" s="46">
        <v>1065</v>
      </c>
      <c r="V28" s="57">
        <f t="shared" si="6"/>
        <v>86.374695863746965</v>
      </c>
      <c r="W28" s="31">
        <v>389</v>
      </c>
      <c r="X28" s="46">
        <v>221</v>
      </c>
      <c r="Y28" s="57">
        <f t="shared" si="7"/>
        <v>56.812339331619533</v>
      </c>
      <c r="Z28" s="31">
        <v>356</v>
      </c>
      <c r="AA28" s="46">
        <v>203</v>
      </c>
      <c r="AB28" s="57">
        <f t="shared" si="8"/>
        <v>57.022471910112358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X1:Y1"/>
    <mergeCell ref="AA4:AA5"/>
    <mergeCell ref="J4:J5"/>
    <mergeCell ref="K4:K5"/>
    <mergeCell ref="L4:L5"/>
    <mergeCell ref="Z4:Z5"/>
    <mergeCell ref="X2:Y2"/>
    <mergeCell ref="Z2:AA2"/>
    <mergeCell ref="N3:P3"/>
    <mergeCell ref="Z3:AB3"/>
    <mergeCell ref="AB4:AB5"/>
    <mergeCell ref="X4:X5"/>
    <mergeCell ref="Y4:Y5"/>
    <mergeCell ref="B1:M1"/>
    <mergeCell ref="T4:T5"/>
    <mergeCell ref="U4:U5"/>
    <mergeCell ref="Q3:S3"/>
    <mergeCell ref="I4:I5"/>
    <mergeCell ref="T3:V3"/>
    <mergeCell ref="W3:Y3"/>
    <mergeCell ref="G4:G5"/>
    <mergeCell ref="V4:V5"/>
    <mergeCell ref="W4:W5"/>
    <mergeCell ref="N4:N5"/>
    <mergeCell ref="O4:O5"/>
    <mergeCell ref="P4:P5"/>
    <mergeCell ref="Q4:Q5"/>
    <mergeCell ref="R4:R5"/>
    <mergeCell ref="S4:S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M4:M5"/>
    <mergeCell ref="H4:H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T16" sqref="T16"/>
    </sheetView>
  </sheetViews>
  <sheetFormatPr defaultRowHeight="14.25" x14ac:dyDescent="0.2"/>
  <cols>
    <col min="1" max="1" width="29.140625" style="37" customWidth="1"/>
    <col min="2" max="2" width="9" style="37" customWidth="1"/>
    <col min="3" max="3" width="8.7109375" style="37" customWidth="1"/>
    <col min="4" max="4" width="8.28515625" style="37" customWidth="1"/>
    <col min="5" max="5" width="8.7109375" style="37" customWidth="1"/>
    <col min="6" max="6" width="9.28515625" style="37" customWidth="1"/>
    <col min="7" max="7" width="7.42578125" style="37" customWidth="1"/>
    <col min="8" max="8" width="7.7109375" style="37" customWidth="1"/>
    <col min="9" max="9" width="7.5703125" style="37" customWidth="1"/>
    <col min="10" max="10" width="7.42578125" style="37" customWidth="1"/>
    <col min="11" max="11" width="7.28515625" style="37" customWidth="1"/>
    <col min="12" max="12" width="7.5703125" style="37" customWidth="1"/>
    <col min="13" max="13" width="9" style="37" customWidth="1"/>
    <col min="14" max="15" width="7.7109375" style="37" customWidth="1"/>
    <col min="16" max="16" width="8.140625" style="37" customWidth="1"/>
    <col min="17" max="17" width="8" style="37" customWidth="1"/>
    <col min="18" max="18" width="8.28515625" style="37" customWidth="1"/>
    <col min="19" max="19" width="8.140625" style="37" customWidth="1"/>
    <col min="20" max="20" width="8" style="37" customWidth="1"/>
    <col min="21" max="21" width="7.855468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7.5703125" style="37" customWidth="1"/>
    <col min="26" max="26" width="8.42578125" style="37" customWidth="1"/>
    <col min="27" max="27" width="8" style="37" customWidth="1"/>
    <col min="28" max="16384" width="9.140625" style="37"/>
  </cols>
  <sheetData>
    <row r="1" spans="1:32" s="22" customFormat="1" ht="60.75" customHeight="1" x14ac:dyDescent="0.35">
      <c r="B1" s="102" t="s">
        <v>78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21"/>
      <c r="O1" s="21"/>
      <c r="P1" s="21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60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15.75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28">
        <f>SUM(B8:B28)</f>
        <v>10930</v>
      </c>
      <c r="C7" s="28">
        <f>SUM(C8:C28)</f>
        <v>9499</v>
      </c>
      <c r="D7" s="56">
        <f>IF(B7=0,0,C7/B7)*100</f>
        <v>86.907593778591036</v>
      </c>
      <c r="E7" s="28">
        <f>SUM(E8:E28)</f>
        <v>4615</v>
      </c>
      <c r="F7" s="28">
        <f>SUM(F8:F28)</f>
        <v>4150</v>
      </c>
      <c r="G7" s="56">
        <f>IF(E7=0,0,F7/E7)*100</f>
        <v>89.924160346695558</v>
      </c>
      <c r="H7" s="28">
        <f>SUM(H8:H28)</f>
        <v>610</v>
      </c>
      <c r="I7" s="28">
        <f>SUM(I8:I28)</f>
        <v>483</v>
      </c>
      <c r="J7" s="56">
        <f>IF(H7=0,0,I7/H7)*100</f>
        <v>79.180327868852459</v>
      </c>
      <c r="K7" s="28">
        <f>SUM(K8:K28)</f>
        <v>107</v>
      </c>
      <c r="L7" s="28">
        <f>SUM(L8:L28)</f>
        <v>47</v>
      </c>
      <c r="M7" s="56">
        <f>IF(K7=0,0,L7/K7)*100</f>
        <v>43.925233644859816</v>
      </c>
      <c r="N7" s="28">
        <f>SUM(N8:N28)</f>
        <v>222</v>
      </c>
      <c r="O7" s="28">
        <f>SUM(O8:O28)</f>
        <v>99</v>
      </c>
      <c r="P7" s="56">
        <f>IF(N7=0,0,O7/N7)*100</f>
        <v>44.594594594594597</v>
      </c>
      <c r="Q7" s="28">
        <f>SUM(Q8:Q28)</f>
        <v>3294</v>
      </c>
      <c r="R7" s="28">
        <f>SUM(R8:R28)</f>
        <v>3242</v>
      </c>
      <c r="S7" s="56">
        <f>IF(Q7=0,0,R7/Q7)*100</f>
        <v>98.421372191863995</v>
      </c>
      <c r="T7" s="28">
        <f>SUM(T8:T28)</f>
        <v>8962</v>
      </c>
      <c r="U7" s="28">
        <f>SUM(U8:U28)</f>
        <v>7113</v>
      </c>
      <c r="V7" s="56">
        <f>IF(T7=0,0,U7/T7)*100</f>
        <v>79.368444543628655</v>
      </c>
      <c r="W7" s="28">
        <f>SUM(W8:W28)</f>
        <v>2836</v>
      </c>
      <c r="X7" s="28">
        <f>SUM(X8:X28)</f>
        <v>2349</v>
      </c>
      <c r="Y7" s="56">
        <f>IF(W7=0,0,X7/W7)*100</f>
        <v>82.827926657263745</v>
      </c>
      <c r="Z7" s="28">
        <f>SUM(Z8:Z28)</f>
        <v>2354</v>
      </c>
      <c r="AA7" s="28">
        <f>SUM(AA8:AA28)</f>
        <v>2065</v>
      </c>
      <c r="AB7" s="56">
        <f>IF(Z7=0,0,AA7/Z7)*100</f>
        <v>87.723024638912491</v>
      </c>
      <c r="AC7" s="29"/>
      <c r="AF7" s="33"/>
    </row>
    <row r="8" spans="1:32" s="33" customFormat="1" ht="18" customHeight="1" x14ac:dyDescent="0.25">
      <c r="A8" s="51" t="s">
        <v>27</v>
      </c>
      <c r="B8" s="31">
        <v>452</v>
      </c>
      <c r="C8" s="31">
        <v>396</v>
      </c>
      <c r="D8" s="57">
        <f t="shared" ref="D8:D28" si="0">IF(B8=0,0,C8/B8)*100</f>
        <v>87.610619469026545</v>
      </c>
      <c r="E8" s="31">
        <v>179</v>
      </c>
      <c r="F8" s="31">
        <v>162</v>
      </c>
      <c r="G8" s="57">
        <f t="shared" ref="G8:G28" si="1">IF(E8=0,0,F8/E8)*100</f>
        <v>90.502793296089393</v>
      </c>
      <c r="H8" s="31">
        <v>20</v>
      </c>
      <c r="I8" s="31">
        <v>17</v>
      </c>
      <c r="J8" s="57">
        <f t="shared" ref="J8:J28" si="2">IF(H8=0,0,I8/H8)*100</f>
        <v>85</v>
      </c>
      <c r="K8" s="31">
        <v>4</v>
      </c>
      <c r="L8" s="31">
        <v>4</v>
      </c>
      <c r="M8" s="57">
        <f t="shared" ref="M8:M28" si="3">IF(K8=0,0,L8/K8)*100</f>
        <v>100</v>
      </c>
      <c r="N8" s="31">
        <v>16</v>
      </c>
      <c r="O8" s="31">
        <v>4</v>
      </c>
      <c r="P8" s="57">
        <f t="shared" ref="P8:P28" si="4">IF(N8=0,0,O8/N8)*100</f>
        <v>25</v>
      </c>
      <c r="Q8" s="31">
        <v>160</v>
      </c>
      <c r="R8" s="46">
        <v>153</v>
      </c>
      <c r="S8" s="57">
        <f t="shared" ref="S8:S28" si="5">IF(Q8=0,0,R8/Q8)*100</f>
        <v>95.625</v>
      </c>
      <c r="T8" s="31">
        <v>363</v>
      </c>
      <c r="U8" s="46">
        <v>331</v>
      </c>
      <c r="V8" s="57">
        <f t="shared" ref="V8:V28" si="6">IF(T8=0,0,U8/T8)*100</f>
        <v>91.184573002754817</v>
      </c>
      <c r="W8" s="31">
        <v>92</v>
      </c>
      <c r="X8" s="46">
        <v>101</v>
      </c>
      <c r="Y8" s="57">
        <f t="shared" ref="Y8:Y28" si="7">IF(W8=0,0,X8/W8)*100</f>
        <v>109.78260869565217</v>
      </c>
      <c r="Z8" s="31">
        <v>83</v>
      </c>
      <c r="AA8" s="46">
        <v>98</v>
      </c>
      <c r="AB8" s="57">
        <f t="shared" ref="AB8:AB28" si="8">IF(Z8=0,0,AA8/Z8)*100</f>
        <v>118.07228915662651</v>
      </c>
      <c r="AC8" s="29"/>
      <c r="AD8" s="32"/>
    </row>
    <row r="9" spans="1:32" s="34" customFormat="1" ht="18" customHeight="1" x14ac:dyDescent="0.25">
      <c r="A9" s="52" t="s">
        <v>28</v>
      </c>
      <c r="B9" s="31">
        <v>427</v>
      </c>
      <c r="C9" s="31">
        <v>357</v>
      </c>
      <c r="D9" s="57">
        <f t="shared" si="0"/>
        <v>83.606557377049185</v>
      </c>
      <c r="E9" s="31">
        <v>116</v>
      </c>
      <c r="F9" s="31">
        <v>100</v>
      </c>
      <c r="G9" s="57">
        <f t="shared" si="1"/>
        <v>86.206896551724128</v>
      </c>
      <c r="H9" s="31">
        <v>13</v>
      </c>
      <c r="I9" s="31">
        <v>12</v>
      </c>
      <c r="J9" s="57">
        <f t="shared" si="2"/>
        <v>92.307692307692307</v>
      </c>
      <c r="K9" s="31">
        <v>3</v>
      </c>
      <c r="L9" s="31">
        <v>1</v>
      </c>
      <c r="M9" s="57">
        <f t="shared" si="3"/>
        <v>33.333333333333329</v>
      </c>
      <c r="N9" s="31">
        <v>2</v>
      </c>
      <c r="O9" s="31">
        <v>4</v>
      </c>
      <c r="P9" s="57">
        <f t="shared" si="4"/>
        <v>200</v>
      </c>
      <c r="Q9" s="31">
        <v>95</v>
      </c>
      <c r="R9" s="46">
        <v>73</v>
      </c>
      <c r="S9" s="57">
        <f t="shared" si="5"/>
        <v>76.84210526315789</v>
      </c>
      <c r="T9" s="31">
        <v>373</v>
      </c>
      <c r="U9" s="46">
        <v>317</v>
      </c>
      <c r="V9" s="57">
        <f t="shared" si="6"/>
        <v>84.986595174262732</v>
      </c>
      <c r="W9" s="31">
        <v>67</v>
      </c>
      <c r="X9" s="46">
        <v>62</v>
      </c>
      <c r="Y9" s="57">
        <f t="shared" si="7"/>
        <v>92.537313432835816</v>
      </c>
      <c r="Z9" s="31">
        <v>57</v>
      </c>
      <c r="AA9" s="46">
        <v>60</v>
      </c>
      <c r="AB9" s="57">
        <f t="shared" si="8"/>
        <v>105.26315789473684</v>
      </c>
      <c r="AC9" s="29"/>
      <c r="AD9" s="32"/>
    </row>
    <row r="10" spans="1:32" s="33" customFormat="1" ht="18" customHeight="1" x14ac:dyDescent="0.25">
      <c r="A10" s="52" t="s">
        <v>29</v>
      </c>
      <c r="B10" s="31">
        <v>246</v>
      </c>
      <c r="C10" s="31">
        <v>168</v>
      </c>
      <c r="D10" s="57">
        <f t="shared" si="0"/>
        <v>68.292682926829272</v>
      </c>
      <c r="E10" s="31">
        <v>130</v>
      </c>
      <c r="F10" s="31">
        <v>68</v>
      </c>
      <c r="G10" s="57">
        <f t="shared" si="1"/>
        <v>52.307692307692314</v>
      </c>
      <c r="H10" s="31">
        <v>15</v>
      </c>
      <c r="I10" s="31">
        <v>4</v>
      </c>
      <c r="J10" s="57">
        <f t="shared" si="2"/>
        <v>26.666666666666668</v>
      </c>
      <c r="K10" s="31">
        <v>1</v>
      </c>
      <c r="L10" s="31">
        <v>0</v>
      </c>
      <c r="M10" s="57">
        <f t="shared" si="3"/>
        <v>0</v>
      </c>
      <c r="N10" s="31">
        <v>1</v>
      </c>
      <c r="O10" s="31">
        <v>1</v>
      </c>
      <c r="P10" s="57">
        <f t="shared" si="4"/>
        <v>100</v>
      </c>
      <c r="Q10" s="31">
        <v>112</v>
      </c>
      <c r="R10" s="46">
        <v>63</v>
      </c>
      <c r="S10" s="57">
        <f t="shared" si="5"/>
        <v>56.25</v>
      </c>
      <c r="T10" s="31">
        <v>189</v>
      </c>
      <c r="U10" s="46">
        <v>145</v>
      </c>
      <c r="V10" s="57">
        <f t="shared" si="6"/>
        <v>76.719576719576722</v>
      </c>
      <c r="W10" s="31">
        <v>77</v>
      </c>
      <c r="X10" s="46">
        <v>45</v>
      </c>
      <c r="Y10" s="57">
        <f t="shared" si="7"/>
        <v>58.441558441558442</v>
      </c>
      <c r="Z10" s="31">
        <v>58</v>
      </c>
      <c r="AA10" s="46">
        <v>39</v>
      </c>
      <c r="AB10" s="57">
        <f t="shared" si="8"/>
        <v>67.241379310344826</v>
      </c>
      <c r="AC10" s="29"/>
      <c r="AD10" s="32"/>
    </row>
    <row r="11" spans="1:32" s="33" customFormat="1" ht="18" customHeight="1" x14ac:dyDescent="0.25">
      <c r="A11" s="52" t="s">
        <v>30</v>
      </c>
      <c r="B11" s="31">
        <v>315</v>
      </c>
      <c r="C11" s="31">
        <v>254</v>
      </c>
      <c r="D11" s="57">
        <f t="shared" si="0"/>
        <v>80.634920634920633</v>
      </c>
      <c r="E11" s="31">
        <v>185</v>
      </c>
      <c r="F11" s="31">
        <v>147</v>
      </c>
      <c r="G11" s="57">
        <f t="shared" si="1"/>
        <v>79.459459459459453</v>
      </c>
      <c r="H11" s="31">
        <v>28</v>
      </c>
      <c r="I11" s="31">
        <v>10</v>
      </c>
      <c r="J11" s="57">
        <f t="shared" si="2"/>
        <v>35.714285714285715</v>
      </c>
      <c r="K11" s="31">
        <v>2</v>
      </c>
      <c r="L11" s="31">
        <v>1</v>
      </c>
      <c r="M11" s="57">
        <f t="shared" si="3"/>
        <v>50</v>
      </c>
      <c r="N11" s="31">
        <v>0</v>
      </c>
      <c r="O11" s="31">
        <v>0</v>
      </c>
      <c r="P11" s="57">
        <f t="shared" si="4"/>
        <v>0</v>
      </c>
      <c r="Q11" s="31">
        <v>148</v>
      </c>
      <c r="R11" s="46">
        <v>139</v>
      </c>
      <c r="S11" s="57">
        <f t="shared" si="5"/>
        <v>93.918918918918919</v>
      </c>
      <c r="T11" s="31">
        <v>231</v>
      </c>
      <c r="U11" s="46">
        <v>200</v>
      </c>
      <c r="V11" s="57">
        <f t="shared" si="6"/>
        <v>86.580086580086572</v>
      </c>
      <c r="W11" s="31">
        <v>103</v>
      </c>
      <c r="X11" s="46">
        <v>95</v>
      </c>
      <c r="Y11" s="57">
        <f t="shared" si="7"/>
        <v>92.233009708737868</v>
      </c>
      <c r="Z11" s="31">
        <v>77</v>
      </c>
      <c r="AA11" s="46">
        <v>74</v>
      </c>
      <c r="AB11" s="57">
        <f t="shared" si="8"/>
        <v>96.103896103896105</v>
      </c>
      <c r="AC11" s="29"/>
      <c r="AD11" s="32"/>
    </row>
    <row r="12" spans="1:32" s="33" customFormat="1" ht="18" customHeight="1" x14ac:dyDescent="0.25">
      <c r="A12" s="52" t="s">
        <v>31</v>
      </c>
      <c r="B12" s="31">
        <v>301</v>
      </c>
      <c r="C12" s="31">
        <v>232</v>
      </c>
      <c r="D12" s="57">
        <f t="shared" si="0"/>
        <v>77.076411960132901</v>
      </c>
      <c r="E12" s="31">
        <v>131</v>
      </c>
      <c r="F12" s="31">
        <v>90</v>
      </c>
      <c r="G12" s="57">
        <f t="shared" si="1"/>
        <v>68.702290076335885</v>
      </c>
      <c r="H12" s="31">
        <v>25</v>
      </c>
      <c r="I12" s="31">
        <v>14</v>
      </c>
      <c r="J12" s="57">
        <f t="shared" si="2"/>
        <v>56.000000000000007</v>
      </c>
      <c r="K12" s="31">
        <v>1</v>
      </c>
      <c r="L12" s="31">
        <v>1</v>
      </c>
      <c r="M12" s="57">
        <f t="shared" si="3"/>
        <v>100</v>
      </c>
      <c r="N12" s="31">
        <v>8</v>
      </c>
      <c r="O12" s="31">
        <v>3</v>
      </c>
      <c r="P12" s="57">
        <f t="shared" si="4"/>
        <v>37.5</v>
      </c>
      <c r="Q12" s="31">
        <v>102</v>
      </c>
      <c r="R12" s="46">
        <v>80</v>
      </c>
      <c r="S12" s="57">
        <f t="shared" si="5"/>
        <v>78.431372549019613</v>
      </c>
      <c r="T12" s="31">
        <v>236</v>
      </c>
      <c r="U12" s="46">
        <v>197</v>
      </c>
      <c r="V12" s="57">
        <f t="shared" si="6"/>
        <v>83.474576271186436</v>
      </c>
      <c r="W12" s="31">
        <v>71</v>
      </c>
      <c r="X12" s="46">
        <v>57</v>
      </c>
      <c r="Y12" s="57">
        <f t="shared" si="7"/>
        <v>80.281690140845072</v>
      </c>
      <c r="Z12" s="31">
        <v>63</v>
      </c>
      <c r="AA12" s="46">
        <v>50</v>
      </c>
      <c r="AB12" s="57">
        <f t="shared" si="8"/>
        <v>79.365079365079367</v>
      </c>
      <c r="AC12" s="29"/>
      <c r="AD12" s="32"/>
    </row>
    <row r="13" spans="1:32" s="33" customFormat="1" ht="18" customHeight="1" x14ac:dyDescent="0.25">
      <c r="A13" s="52" t="s">
        <v>32</v>
      </c>
      <c r="B13" s="31">
        <v>329</v>
      </c>
      <c r="C13" s="31">
        <v>238</v>
      </c>
      <c r="D13" s="57">
        <f t="shared" si="0"/>
        <v>72.340425531914903</v>
      </c>
      <c r="E13" s="31">
        <v>158</v>
      </c>
      <c r="F13" s="31">
        <v>90</v>
      </c>
      <c r="G13" s="57">
        <f t="shared" si="1"/>
        <v>56.962025316455701</v>
      </c>
      <c r="H13" s="31">
        <v>21</v>
      </c>
      <c r="I13" s="31">
        <v>13</v>
      </c>
      <c r="J13" s="57">
        <f t="shared" si="2"/>
        <v>61.904761904761905</v>
      </c>
      <c r="K13" s="31">
        <v>1</v>
      </c>
      <c r="L13" s="31">
        <v>1</v>
      </c>
      <c r="M13" s="57">
        <f t="shared" si="3"/>
        <v>100</v>
      </c>
      <c r="N13" s="31">
        <v>0</v>
      </c>
      <c r="O13" s="31">
        <v>0</v>
      </c>
      <c r="P13" s="57">
        <f t="shared" si="4"/>
        <v>0</v>
      </c>
      <c r="Q13" s="31">
        <v>99</v>
      </c>
      <c r="R13" s="46">
        <v>73</v>
      </c>
      <c r="S13" s="57">
        <f t="shared" si="5"/>
        <v>73.73737373737373</v>
      </c>
      <c r="T13" s="31">
        <v>257</v>
      </c>
      <c r="U13" s="46">
        <v>197</v>
      </c>
      <c r="V13" s="57">
        <f t="shared" si="6"/>
        <v>76.653696498054487</v>
      </c>
      <c r="W13" s="31">
        <v>90</v>
      </c>
      <c r="X13" s="46">
        <v>51</v>
      </c>
      <c r="Y13" s="57">
        <f t="shared" si="7"/>
        <v>56.666666666666664</v>
      </c>
      <c r="Z13" s="31">
        <v>67</v>
      </c>
      <c r="AA13" s="46">
        <v>40</v>
      </c>
      <c r="AB13" s="57">
        <f t="shared" si="8"/>
        <v>59.701492537313428</v>
      </c>
      <c r="AC13" s="29"/>
      <c r="AD13" s="32"/>
    </row>
    <row r="14" spans="1:32" s="33" customFormat="1" ht="18" customHeight="1" x14ac:dyDescent="0.25">
      <c r="A14" s="52" t="s">
        <v>33</v>
      </c>
      <c r="B14" s="31">
        <v>65</v>
      </c>
      <c r="C14" s="31">
        <v>68</v>
      </c>
      <c r="D14" s="57">
        <f t="shared" si="0"/>
        <v>104.61538461538463</v>
      </c>
      <c r="E14" s="31">
        <v>35</v>
      </c>
      <c r="F14" s="31">
        <v>44</v>
      </c>
      <c r="G14" s="57">
        <f t="shared" si="1"/>
        <v>125.71428571428571</v>
      </c>
      <c r="H14" s="31">
        <v>9</v>
      </c>
      <c r="I14" s="31">
        <v>2</v>
      </c>
      <c r="J14" s="57">
        <f t="shared" si="2"/>
        <v>22.222222222222221</v>
      </c>
      <c r="K14" s="31">
        <v>0</v>
      </c>
      <c r="L14" s="31">
        <v>0</v>
      </c>
      <c r="M14" s="57">
        <f t="shared" si="3"/>
        <v>0</v>
      </c>
      <c r="N14" s="31">
        <v>0</v>
      </c>
      <c r="O14" s="31">
        <v>3</v>
      </c>
      <c r="P14" s="57">
        <f t="shared" si="4"/>
        <v>0</v>
      </c>
      <c r="Q14" s="31">
        <v>23</v>
      </c>
      <c r="R14" s="46">
        <v>39</v>
      </c>
      <c r="S14" s="57">
        <f t="shared" si="5"/>
        <v>169.56521739130434</v>
      </c>
      <c r="T14" s="31">
        <v>43</v>
      </c>
      <c r="U14" s="46">
        <v>55</v>
      </c>
      <c r="V14" s="57">
        <f t="shared" si="6"/>
        <v>127.90697674418605</v>
      </c>
      <c r="W14" s="31">
        <v>15</v>
      </c>
      <c r="X14" s="46">
        <v>31</v>
      </c>
      <c r="Y14" s="57">
        <f t="shared" si="7"/>
        <v>206.66666666666669</v>
      </c>
      <c r="Z14" s="31">
        <v>15</v>
      </c>
      <c r="AA14" s="46">
        <v>29</v>
      </c>
      <c r="AB14" s="57">
        <f t="shared" si="8"/>
        <v>193.33333333333334</v>
      </c>
      <c r="AC14" s="29"/>
      <c r="AD14" s="32"/>
    </row>
    <row r="15" spans="1:32" s="33" customFormat="1" ht="18" customHeight="1" x14ac:dyDescent="0.25">
      <c r="A15" s="52" t="s">
        <v>34</v>
      </c>
      <c r="B15" s="31">
        <v>308</v>
      </c>
      <c r="C15" s="31">
        <v>247</v>
      </c>
      <c r="D15" s="57">
        <f t="shared" si="0"/>
        <v>80.194805194805198</v>
      </c>
      <c r="E15" s="31">
        <v>94</v>
      </c>
      <c r="F15" s="31">
        <v>61</v>
      </c>
      <c r="G15" s="57">
        <f t="shared" si="1"/>
        <v>64.893617021276597</v>
      </c>
      <c r="H15" s="31">
        <v>9</v>
      </c>
      <c r="I15" s="31">
        <v>10</v>
      </c>
      <c r="J15" s="57">
        <f t="shared" si="2"/>
        <v>111.11111111111111</v>
      </c>
      <c r="K15" s="31">
        <v>3</v>
      </c>
      <c r="L15" s="31">
        <v>3</v>
      </c>
      <c r="M15" s="57">
        <f t="shared" si="3"/>
        <v>100</v>
      </c>
      <c r="N15" s="31">
        <v>0</v>
      </c>
      <c r="O15" s="31">
        <v>0</v>
      </c>
      <c r="P15" s="57">
        <f t="shared" si="4"/>
        <v>0</v>
      </c>
      <c r="Q15" s="31">
        <v>65</v>
      </c>
      <c r="R15" s="46">
        <v>49</v>
      </c>
      <c r="S15" s="57">
        <f t="shared" si="5"/>
        <v>75.384615384615387</v>
      </c>
      <c r="T15" s="31">
        <v>264</v>
      </c>
      <c r="U15" s="46">
        <v>214</v>
      </c>
      <c r="V15" s="57">
        <f t="shared" si="6"/>
        <v>81.060606060606062</v>
      </c>
      <c r="W15" s="31">
        <v>54</v>
      </c>
      <c r="X15" s="46">
        <v>29</v>
      </c>
      <c r="Y15" s="57">
        <f t="shared" si="7"/>
        <v>53.703703703703709</v>
      </c>
      <c r="Z15" s="31">
        <v>41</v>
      </c>
      <c r="AA15" s="46">
        <v>24</v>
      </c>
      <c r="AB15" s="57">
        <f t="shared" si="8"/>
        <v>58.536585365853654</v>
      </c>
      <c r="AC15" s="29"/>
      <c r="AD15" s="32"/>
    </row>
    <row r="16" spans="1:32" s="33" customFormat="1" ht="18" customHeight="1" x14ac:dyDescent="0.25">
      <c r="A16" s="52" t="s">
        <v>35</v>
      </c>
      <c r="B16" s="31">
        <v>239</v>
      </c>
      <c r="C16" s="31">
        <v>206</v>
      </c>
      <c r="D16" s="57">
        <f t="shared" si="0"/>
        <v>86.192468619246867</v>
      </c>
      <c r="E16" s="31">
        <v>107</v>
      </c>
      <c r="F16" s="31">
        <v>95</v>
      </c>
      <c r="G16" s="57">
        <f t="shared" si="1"/>
        <v>88.785046728971963</v>
      </c>
      <c r="H16" s="31">
        <v>15</v>
      </c>
      <c r="I16" s="31">
        <v>11</v>
      </c>
      <c r="J16" s="57">
        <f t="shared" si="2"/>
        <v>73.333333333333329</v>
      </c>
      <c r="K16" s="31">
        <v>3</v>
      </c>
      <c r="L16" s="31">
        <v>2</v>
      </c>
      <c r="M16" s="57">
        <f t="shared" si="3"/>
        <v>66.666666666666657</v>
      </c>
      <c r="N16" s="31">
        <v>12</v>
      </c>
      <c r="O16" s="31">
        <v>4</v>
      </c>
      <c r="P16" s="57">
        <f t="shared" si="4"/>
        <v>33.333333333333329</v>
      </c>
      <c r="Q16" s="31">
        <v>91</v>
      </c>
      <c r="R16" s="46">
        <v>93</v>
      </c>
      <c r="S16" s="57">
        <f t="shared" si="5"/>
        <v>102.19780219780219</v>
      </c>
      <c r="T16" s="31">
        <v>189</v>
      </c>
      <c r="U16" s="46">
        <v>165</v>
      </c>
      <c r="V16" s="57">
        <f t="shared" si="6"/>
        <v>87.301587301587304</v>
      </c>
      <c r="W16" s="31">
        <v>59</v>
      </c>
      <c r="X16" s="46">
        <v>54</v>
      </c>
      <c r="Y16" s="57">
        <f t="shared" si="7"/>
        <v>91.525423728813564</v>
      </c>
      <c r="Z16" s="31">
        <v>55</v>
      </c>
      <c r="AA16" s="46">
        <v>51</v>
      </c>
      <c r="AB16" s="57">
        <f t="shared" si="8"/>
        <v>92.72727272727272</v>
      </c>
      <c r="AC16" s="29"/>
      <c r="AD16" s="32"/>
    </row>
    <row r="17" spans="1:30" s="33" customFormat="1" ht="18" customHeight="1" x14ac:dyDescent="0.25">
      <c r="A17" s="52" t="s">
        <v>36</v>
      </c>
      <c r="B17" s="31">
        <v>238</v>
      </c>
      <c r="C17" s="31">
        <v>175</v>
      </c>
      <c r="D17" s="57">
        <f t="shared" si="0"/>
        <v>73.529411764705884</v>
      </c>
      <c r="E17" s="31">
        <v>162</v>
      </c>
      <c r="F17" s="31">
        <v>108</v>
      </c>
      <c r="G17" s="57">
        <f t="shared" si="1"/>
        <v>66.666666666666657</v>
      </c>
      <c r="H17" s="31">
        <v>24</v>
      </c>
      <c r="I17" s="31">
        <v>11</v>
      </c>
      <c r="J17" s="57">
        <f t="shared" si="2"/>
        <v>45.833333333333329</v>
      </c>
      <c r="K17" s="31">
        <v>7</v>
      </c>
      <c r="L17" s="31">
        <v>1</v>
      </c>
      <c r="M17" s="57">
        <f t="shared" si="3"/>
        <v>14.285714285714285</v>
      </c>
      <c r="N17" s="31">
        <v>1</v>
      </c>
      <c r="O17" s="31">
        <v>0</v>
      </c>
      <c r="P17" s="57">
        <f t="shared" si="4"/>
        <v>0</v>
      </c>
      <c r="Q17" s="31">
        <v>128</v>
      </c>
      <c r="R17" s="46">
        <v>71</v>
      </c>
      <c r="S17" s="57">
        <f t="shared" si="5"/>
        <v>55.46875</v>
      </c>
      <c r="T17" s="31">
        <v>179</v>
      </c>
      <c r="U17" s="46">
        <v>121</v>
      </c>
      <c r="V17" s="57">
        <f t="shared" si="6"/>
        <v>67.597765363128488</v>
      </c>
      <c r="W17" s="31">
        <v>106</v>
      </c>
      <c r="X17" s="46">
        <v>55</v>
      </c>
      <c r="Y17" s="57">
        <f t="shared" si="7"/>
        <v>51.886792452830186</v>
      </c>
      <c r="Z17" s="31">
        <v>93</v>
      </c>
      <c r="AA17" s="46">
        <v>49</v>
      </c>
      <c r="AB17" s="57">
        <f t="shared" si="8"/>
        <v>52.688172043010752</v>
      </c>
      <c r="AC17" s="29"/>
      <c r="AD17" s="32"/>
    </row>
    <row r="18" spans="1:30" s="33" customFormat="1" ht="18" customHeight="1" x14ac:dyDescent="0.25">
      <c r="A18" s="52" t="s">
        <v>37</v>
      </c>
      <c r="B18" s="31">
        <v>245</v>
      </c>
      <c r="C18" s="31">
        <v>198</v>
      </c>
      <c r="D18" s="57">
        <f t="shared" si="0"/>
        <v>80.816326530612244</v>
      </c>
      <c r="E18" s="31">
        <v>116</v>
      </c>
      <c r="F18" s="31">
        <v>94</v>
      </c>
      <c r="G18" s="57">
        <f t="shared" si="1"/>
        <v>81.034482758620683</v>
      </c>
      <c r="H18" s="31">
        <v>14</v>
      </c>
      <c r="I18" s="31">
        <v>16</v>
      </c>
      <c r="J18" s="57">
        <f t="shared" si="2"/>
        <v>114.28571428571428</v>
      </c>
      <c r="K18" s="31">
        <v>1</v>
      </c>
      <c r="L18" s="31">
        <v>2</v>
      </c>
      <c r="M18" s="57">
        <f t="shared" si="3"/>
        <v>200</v>
      </c>
      <c r="N18" s="31">
        <v>0</v>
      </c>
      <c r="O18" s="31">
        <v>5</v>
      </c>
      <c r="P18" s="57">
        <f t="shared" si="4"/>
        <v>0</v>
      </c>
      <c r="Q18" s="31">
        <v>101</v>
      </c>
      <c r="R18" s="46">
        <v>74</v>
      </c>
      <c r="S18" s="57">
        <f t="shared" si="5"/>
        <v>73.267326732673268</v>
      </c>
      <c r="T18" s="31">
        <v>201</v>
      </c>
      <c r="U18" s="46">
        <v>154</v>
      </c>
      <c r="V18" s="57">
        <f t="shared" si="6"/>
        <v>76.616915422885569</v>
      </c>
      <c r="W18" s="31">
        <v>73</v>
      </c>
      <c r="X18" s="46">
        <v>51</v>
      </c>
      <c r="Y18" s="57">
        <f t="shared" si="7"/>
        <v>69.863013698630141</v>
      </c>
      <c r="Z18" s="31">
        <v>57</v>
      </c>
      <c r="AA18" s="46">
        <v>44</v>
      </c>
      <c r="AB18" s="57">
        <f t="shared" si="8"/>
        <v>77.192982456140342</v>
      </c>
      <c r="AC18" s="29"/>
      <c r="AD18" s="32"/>
    </row>
    <row r="19" spans="1:30" s="33" customFormat="1" ht="18" customHeight="1" x14ac:dyDescent="0.25">
      <c r="A19" s="52" t="s">
        <v>38</v>
      </c>
      <c r="B19" s="31">
        <v>444</v>
      </c>
      <c r="C19" s="31">
        <v>408</v>
      </c>
      <c r="D19" s="57">
        <f t="shared" si="0"/>
        <v>91.891891891891902</v>
      </c>
      <c r="E19" s="31">
        <v>142</v>
      </c>
      <c r="F19" s="31">
        <v>138</v>
      </c>
      <c r="G19" s="57">
        <f t="shared" si="1"/>
        <v>97.183098591549296</v>
      </c>
      <c r="H19" s="31">
        <v>23</v>
      </c>
      <c r="I19" s="31">
        <v>16</v>
      </c>
      <c r="J19" s="57">
        <f t="shared" si="2"/>
        <v>69.565217391304344</v>
      </c>
      <c r="K19" s="31">
        <v>5</v>
      </c>
      <c r="L19" s="31">
        <v>2</v>
      </c>
      <c r="M19" s="57">
        <f t="shared" si="3"/>
        <v>40</v>
      </c>
      <c r="N19" s="31">
        <v>3</v>
      </c>
      <c r="O19" s="31">
        <v>1</v>
      </c>
      <c r="P19" s="57">
        <f t="shared" si="4"/>
        <v>33.333333333333329</v>
      </c>
      <c r="Q19" s="31">
        <v>117</v>
      </c>
      <c r="R19" s="46">
        <v>130</v>
      </c>
      <c r="S19" s="57">
        <f t="shared" si="5"/>
        <v>111.11111111111111</v>
      </c>
      <c r="T19" s="31">
        <v>356</v>
      </c>
      <c r="U19" s="46">
        <v>332</v>
      </c>
      <c r="V19" s="57">
        <f t="shared" si="6"/>
        <v>93.258426966292134</v>
      </c>
      <c r="W19" s="31">
        <v>75</v>
      </c>
      <c r="X19" s="46">
        <v>79</v>
      </c>
      <c r="Y19" s="57">
        <f t="shared" si="7"/>
        <v>105.33333333333333</v>
      </c>
      <c r="Z19" s="31">
        <v>64</v>
      </c>
      <c r="AA19" s="46">
        <v>76</v>
      </c>
      <c r="AB19" s="57">
        <f t="shared" si="8"/>
        <v>118.75</v>
      </c>
      <c r="AC19" s="29"/>
      <c r="AD19" s="32"/>
    </row>
    <row r="20" spans="1:30" s="33" customFormat="1" ht="18" customHeight="1" x14ac:dyDescent="0.25">
      <c r="A20" s="52" t="s">
        <v>39</v>
      </c>
      <c r="B20" s="31">
        <v>229</v>
      </c>
      <c r="C20" s="31">
        <v>139</v>
      </c>
      <c r="D20" s="57">
        <f t="shared" si="0"/>
        <v>60.698689956331876</v>
      </c>
      <c r="E20" s="31">
        <v>161</v>
      </c>
      <c r="F20" s="31">
        <v>87</v>
      </c>
      <c r="G20" s="57">
        <f t="shared" si="1"/>
        <v>54.037267080745345</v>
      </c>
      <c r="H20" s="31">
        <v>33</v>
      </c>
      <c r="I20" s="31">
        <v>30</v>
      </c>
      <c r="J20" s="57">
        <f t="shared" si="2"/>
        <v>90.909090909090907</v>
      </c>
      <c r="K20" s="31">
        <v>11</v>
      </c>
      <c r="L20" s="31">
        <v>1</v>
      </c>
      <c r="M20" s="57">
        <f t="shared" si="3"/>
        <v>9.0909090909090917</v>
      </c>
      <c r="N20" s="31">
        <v>22</v>
      </c>
      <c r="O20" s="31">
        <v>8</v>
      </c>
      <c r="P20" s="57">
        <f t="shared" si="4"/>
        <v>36.363636363636367</v>
      </c>
      <c r="Q20" s="31">
        <v>112</v>
      </c>
      <c r="R20" s="46">
        <v>66</v>
      </c>
      <c r="S20" s="57">
        <f t="shared" si="5"/>
        <v>58.928571428571431</v>
      </c>
      <c r="T20" s="31">
        <v>154</v>
      </c>
      <c r="U20" s="46">
        <v>86</v>
      </c>
      <c r="V20" s="57">
        <f t="shared" si="6"/>
        <v>55.844155844155843</v>
      </c>
      <c r="W20" s="31">
        <v>97</v>
      </c>
      <c r="X20" s="46">
        <v>37</v>
      </c>
      <c r="Y20" s="57">
        <f t="shared" si="7"/>
        <v>38.144329896907216</v>
      </c>
      <c r="Z20" s="31">
        <v>86</v>
      </c>
      <c r="AA20" s="46">
        <v>32</v>
      </c>
      <c r="AB20" s="57">
        <f t="shared" si="8"/>
        <v>37.209302325581397</v>
      </c>
      <c r="AC20" s="29"/>
      <c r="AD20" s="32"/>
    </row>
    <row r="21" spans="1:30" s="33" customFormat="1" ht="18" customHeight="1" x14ac:dyDescent="0.25">
      <c r="A21" s="52" t="s">
        <v>40</v>
      </c>
      <c r="B21" s="31">
        <v>194</v>
      </c>
      <c r="C21" s="31">
        <v>155</v>
      </c>
      <c r="D21" s="57">
        <f t="shared" si="0"/>
        <v>79.896907216494853</v>
      </c>
      <c r="E21" s="31">
        <v>95</v>
      </c>
      <c r="F21" s="31">
        <v>73</v>
      </c>
      <c r="G21" s="57">
        <f t="shared" si="1"/>
        <v>76.84210526315789</v>
      </c>
      <c r="H21" s="31">
        <v>9</v>
      </c>
      <c r="I21" s="31">
        <v>11</v>
      </c>
      <c r="J21" s="57">
        <f t="shared" si="2"/>
        <v>122.22222222222223</v>
      </c>
      <c r="K21" s="31">
        <v>2</v>
      </c>
      <c r="L21" s="31">
        <v>1</v>
      </c>
      <c r="M21" s="57">
        <f t="shared" si="3"/>
        <v>50</v>
      </c>
      <c r="N21" s="31">
        <v>10</v>
      </c>
      <c r="O21" s="31">
        <v>4</v>
      </c>
      <c r="P21" s="57">
        <f t="shared" si="4"/>
        <v>40</v>
      </c>
      <c r="Q21" s="31">
        <v>58</v>
      </c>
      <c r="R21" s="46">
        <v>56</v>
      </c>
      <c r="S21" s="57">
        <f t="shared" si="5"/>
        <v>96.551724137931032</v>
      </c>
      <c r="T21" s="31">
        <v>141</v>
      </c>
      <c r="U21" s="46">
        <v>124</v>
      </c>
      <c r="V21" s="57">
        <f t="shared" si="6"/>
        <v>87.943262411347519</v>
      </c>
      <c r="W21" s="31">
        <v>43</v>
      </c>
      <c r="X21" s="46">
        <v>44</v>
      </c>
      <c r="Y21" s="57">
        <f t="shared" si="7"/>
        <v>102.32558139534885</v>
      </c>
      <c r="Z21" s="31">
        <v>37</v>
      </c>
      <c r="AA21" s="46">
        <v>41</v>
      </c>
      <c r="AB21" s="57">
        <f t="shared" si="8"/>
        <v>110.81081081081081</v>
      </c>
      <c r="AC21" s="29"/>
      <c r="AD21" s="32"/>
    </row>
    <row r="22" spans="1:30" s="33" customFormat="1" ht="18" customHeight="1" x14ac:dyDescent="0.25">
      <c r="A22" s="52" t="s">
        <v>41</v>
      </c>
      <c r="B22" s="31">
        <v>120</v>
      </c>
      <c r="C22" s="31">
        <v>85</v>
      </c>
      <c r="D22" s="57">
        <f t="shared" si="0"/>
        <v>70.833333333333343</v>
      </c>
      <c r="E22" s="31">
        <v>108</v>
      </c>
      <c r="F22" s="31">
        <v>84</v>
      </c>
      <c r="G22" s="57">
        <f t="shared" si="1"/>
        <v>77.777777777777786</v>
      </c>
      <c r="H22" s="31">
        <v>14</v>
      </c>
      <c r="I22" s="31">
        <v>12</v>
      </c>
      <c r="J22" s="57">
        <f t="shared" si="2"/>
        <v>85.714285714285708</v>
      </c>
      <c r="K22" s="31">
        <v>2</v>
      </c>
      <c r="L22" s="31">
        <v>1</v>
      </c>
      <c r="M22" s="57">
        <f t="shared" si="3"/>
        <v>50</v>
      </c>
      <c r="N22" s="31">
        <v>6</v>
      </c>
      <c r="O22" s="31">
        <v>1</v>
      </c>
      <c r="P22" s="57">
        <f t="shared" si="4"/>
        <v>16.666666666666664</v>
      </c>
      <c r="Q22" s="31">
        <v>95</v>
      </c>
      <c r="R22" s="46">
        <v>83</v>
      </c>
      <c r="S22" s="57">
        <f t="shared" si="5"/>
        <v>87.368421052631589</v>
      </c>
      <c r="T22" s="31">
        <v>73</v>
      </c>
      <c r="U22" s="46">
        <v>38</v>
      </c>
      <c r="V22" s="57">
        <f t="shared" si="6"/>
        <v>52.054794520547944</v>
      </c>
      <c r="W22" s="31">
        <v>73</v>
      </c>
      <c r="X22" s="46">
        <v>37</v>
      </c>
      <c r="Y22" s="57">
        <f t="shared" si="7"/>
        <v>50.684931506849317</v>
      </c>
      <c r="Z22" s="31">
        <v>54</v>
      </c>
      <c r="AA22" s="46">
        <v>45</v>
      </c>
      <c r="AB22" s="57">
        <f t="shared" si="8"/>
        <v>83.333333333333343</v>
      </c>
      <c r="AC22" s="29"/>
      <c r="AD22" s="32"/>
    </row>
    <row r="23" spans="1:30" s="33" customFormat="1" ht="18" customHeight="1" x14ac:dyDescent="0.25">
      <c r="A23" s="52" t="s">
        <v>42</v>
      </c>
      <c r="B23" s="31">
        <v>209</v>
      </c>
      <c r="C23" s="31">
        <v>142</v>
      </c>
      <c r="D23" s="57">
        <f t="shared" si="0"/>
        <v>67.942583732057415</v>
      </c>
      <c r="E23" s="31">
        <v>122</v>
      </c>
      <c r="F23" s="31">
        <v>69</v>
      </c>
      <c r="G23" s="57">
        <f t="shared" si="1"/>
        <v>56.557377049180324</v>
      </c>
      <c r="H23" s="31">
        <v>10</v>
      </c>
      <c r="I23" s="31">
        <v>3</v>
      </c>
      <c r="J23" s="57">
        <f t="shared" si="2"/>
        <v>30</v>
      </c>
      <c r="K23" s="31">
        <v>3</v>
      </c>
      <c r="L23" s="31">
        <v>0</v>
      </c>
      <c r="M23" s="57">
        <f t="shared" si="3"/>
        <v>0</v>
      </c>
      <c r="N23" s="31">
        <v>4</v>
      </c>
      <c r="O23" s="31">
        <v>0</v>
      </c>
      <c r="P23" s="57">
        <f t="shared" si="4"/>
        <v>0</v>
      </c>
      <c r="Q23" s="31">
        <v>74</v>
      </c>
      <c r="R23" s="46">
        <v>34</v>
      </c>
      <c r="S23" s="57">
        <f t="shared" si="5"/>
        <v>45.945945945945951</v>
      </c>
      <c r="T23" s="31">
        <v>154</v>
      </c>
      <c r="U23" s="46">
        <v>167</v>
      </c>
      <c r="V23" s="57">
        <f t="shared" si="6"/>
        <v>108.44155844155846</v>
      </c>
      <c r="W23" s="31">
        <v>72</v>
      </c>
      <c r="X23" s="46">
        <v>95</v>
      </c>
      <c r="Y23" s="57">
        <f t="shared" si="7"/>
        <v>131.94444444444443</v>
      </c>
      <c r="Z23" s="31">
        <v>56</v>
      </c>
      <c r="AA23" s="46">
        <v>31</v>
      </c>
      <c r="AB23" s="57">
        <f t="shared" si="8"/>
        <v>55.357142857142861</v>
      </c>
      <c r="AC23" s="29"/>
      <c r="AD23" s="32"/>
    </row>
    <row r="24" spans="1:30" s="33" customFormat="1" ht="18" customHeight="1" x14ac:dyDescent="0.25">
      <c r="A24" s="52" t="s">
        <v>43</v>
      </c>
      <c r="B24" s="31">
        <v>250</v>
      </c>
      <c r="C24" s="31">
        <v>230</v>
      </c>
      <c r="D24" s="57">
        <f t="shared" si="0"/>
        <v>92</v>
      </c>
      <c r="E24" s="31">
        <v>136</v>
      </c>
      <c r="F24" s="31">
        <v>130</v>
      </c>
      <c r="G24" s="57">
        <f t="shared" si="1"/>
        <v>95.588235294117652</v>
      </c>
      <c r="H24" s="31">
        <v>26</v>
      </c>
      <c r="I24" s="31">
        <v>14</v>
      </c>
      <c r="J24" s="57">
        <f t="shared" si="2"/>
        <v>53.846153846153847</v>
      </c>
      <c r="K24" s="31">
        <v>4</v>
      </c>
      <c r="L24" s="31">
        <v>0</v>
      </c>
      <c r="M24" s="57">
        <f t="shared" si="3"/>
        <v>0</v>
      </c>
      <c r="N24" s="31">
        <v>3</v>
      </c>
      <c r="O24" s="31">
        <v>3</v>
      </c>
      <c r="P24" s="57">
        <f t="shared" si="4"/>
        <v>100</v>
      </c>
      <c r="Q24" s="31">
        <v>115</v>
      </c>
      <c r="R24" s="46">
        <v>109</v>
      </c>
      <c r="S24" s="57">
        <f t="shared" si="5"/>
        <v>94.782608695652172</v>
      </c>
      <c r="T24" s="31">
        <v>223</v>
      </c>
      <c r="U24" s="46">
        <v>170</v>
      </c>
      <c r="V24" s="57">
        <f t="shared" si="6"/>
        <v>76.233183856502237</v>
      </c>
      <c r="W24" s="31">
        <v>120</v>
      </c>
      <c r="X24" s="46">
        <v>73</v>
      </c>
      <c r="Y24" s="57">
        <f t="shared" si="7"/>
        <v>60.833333333333329</v>
      </c>
      <c r="Z24" s="31">
        <v>64</v>
      </c>
      <c r="AA24" s="46">
        <v>85</v>
      </c>
      <c r="AB24" s="57">
        <f t="shared" si="8"/>
        <v>132.8125</v>
      </c>
      <c r="AC24" s="29"/>
      <c r="AD24" s="32"/>
    </row>
    <row r="25" spans="1:30" s="33" customFormat="1" ht="18" customHeight="1" x14ac:dyDescent="0.25">
      <c r="A25" s="53" t="s">
        <v>44</v>
      </c>
      <c r="B25" s="31">
        <v>288</v>
      </c>
      <c r="C25" s="31">
        <v>231</v>
      </c>
      <c r="D25" s="57">
        <f t="shared" si="0"/>
        <v>80.208333333333343</v>
      </c>
      <c r="E25" s="31">
        <v>196</v>
      </c>
      <c r="F25" s="31">
        <v>146</v>
      </c>
      <c r="G25" s="57">
        <f t="shared" si="1"/>
        <v>74.489795918367349</v>
      </c>
      <c r="H25" s="31">
        <v>23</v>
      </c>
      <c r="I25" s="31">
        <v>18</v>
      </c>
      <c r="J25" s="57">
        <f t="shared" si="2"/>
        <v>78.260869565217391</v>
      </c>
      <c r="K25" s="31">
        <v>5</v>
      </c>
      <c r="L25" s="31">
        <v>3</v>
      </c>
      <c r="M25" s="57">
        <f t="shared" si="3"/>
        <v>60</v>
      </c>
      <c r="N25" s="31">
        <v>5</v>
      </c>
      <c r="O25" s="31">
        <v>13</v>
      </c>
      <c r="P25" s="57">
        <f t="shared" si="4"/>
        <v>260</v>
      </c>
      <c r="Q25" s="31">
        <v>162</v>
      </c>
      <c r="R25" s="46">
        <v>130</v>
      </c>
      <c r="S25" s="57">
        <f t="shared" si="5"/>
        <v>80.246913580246911</v>
      </c>
      <c r="T25" s="31">
        <v>151</v>
      </c>
      <c r="U25" s="46">
        <v>134</v>
      </c>
      <c r="V25" s="57">
        <f t="shared" si="6"/>
        <v>88.741721854304629</v>
      </c>
      <c r="W25" s="31">
        <v>68</v>
      </c>
      <c r="X25" s="46">
        <v>50</v>
      </c>
      <c r="Y25" s="57">
        <f t="shared" si="7"/>
        <v>73.529411764705884</v>
      </c>
      <c r="Z25" s="31">
        <v>97</v>
      </c>
      <c r="AA25" s="46">
        <v>58</v>
      </c>
      <c r="AB25" s="57">
        <f t="shared" si="8"/>
        <v>59.793814432989691</v>
      </c>
      <c r="AC25" s="29"/>
      <c r="AD25" s="32"/>
    </row>
    <row r="26" spans="1:30" s="33" customFormat="1" ht="18" customHeight="1" x14ac:dyDescent="0.25">
      <c r="A26" s="52" t="s">
        <v>45</v>
      </c>
      <c r="B26" s="31">
        <v>3591</v>
      </c>
      <c r="C26" s="31">
        <v>3417</v>
      </c>
      <c r="D26" s="57">
        <f t="shared" si="0"/>
        <v>95.154553049289888</v>
      </c>
      <c r="E26" s="31">
        <v>1491</v>
      </c>
      <c r="F26" s="31">
        <v>1684</v>
      </c>
      <c r="G26" s="57">
        <f t="shared" si="1"/>
        <v>112.94433266264252</v>
      </c>
      <c r="H26" s="31">
        <v>159</v>
      </c>
      <c r="I26" s="31">
        <v>161</v>
      </c>
      <c r="J26" s="57">
        <f t="shared" si="2"/>
        <v>101.25786163522012</v>
      </c>
      <c r="K26" s="31">
        <v>28</v>
      </c>
      <c r="L26" s="31">
        <v>7</v>
      </c>
      <c r="M26" s="57">
        <f t="shared" si="3"/>
        <v>25</v>
      </c>
      <c r="N26" s="31">
        <v>92</v>
      </c>
      <c r="O26" s="31">
        <v>21</v>
      </c>
      <c r="P26" s="57">
        <f t="shared" si="4"/>
        <v>22.826086956521738</v>
      </c>
      <c r="Q26" s="31">
        <v>779</v>
      </c>
      <c r="R26" s="46">
        <v>1070</v>
      </c>
      <c r="S26" s="57">
        <f t="shared" si="5"/>
        <v>137.35558408215661</v>
      </c>
      <c r="T26" s="31">
        <v>3098</v>
      </c>
      <c r="U26" s="46">
        <v>2166</v>
      </c>
      <c r="V26" s="57">
        <f t="shared" si="6"/>
        <v>69.916074887023882</v>
      </c>
      <c r="W26" s="31">
        <v>1048</v>
      </c>
      <c r="X26" s="46">
        <v>943</v>
      </c>
      <c r="Y26" s="57">
        <f t="shared" si="7"/>
        <v>89.98091603053436</v>
      </c>
      <c r="Z26" s="31">
        <v>852</v>
      </c>
      <c r="AA26" s="46">
        <v>813</v>
      </c>
      <c r="AB26" s="57">
        <f t="shared" si="8"/>
        <v>95.422535211267601</v>
      </c>
      <c r="AC26" s="29"/>
      <c r="AD26" s="32"/>
    </row>
    <row r="27" spans="1:30" s="33" customFormat="1" ht="18" customHeight="1" x14ac:dyDescent="0.25">
      <c r="A27" s="52" t="s">
        <v>46</v>
      </c>
      <c r="B27" s="31">
        <v>1458</v>
      </c>
      <c r="C27" s="31">
        <v>1276</v>
      </c>
      <c r="D27" s="57">
        <f t="shared" si="0"/>
        <v>87.517146776406037</v>
      </c>
      <c r="E27" s="31">
        <v>410</v>
      </c>
      <c r="F27" s="31">
        <v>374</v>
      </c>
      <c r="G27" s="57">
        <f t="shared" si="1"/>
        <v>91.219512195121951</v>
      </c>
      <c r="H27" s="31">
        <v>69</v>
      </c>
      <c r="I27" s="31">
        <v>44</v>
      </c>
      <c r="J27" s="57">
        <f t="shared" si="2"/>
        <v>63.768115942028977</v>
      </c>
      <c r="K27" s="31">
        <v>18</v>
      </c>
      <c r="L27" s="31">
        <v>9</v>
      </c>
      <c r="M27" s="57">
        <f t="shared" si="3"/>
        <v>50</v>
      </c>
      <c r="N27" s="31">
        <v>28</v>
      </c>
      <c r="O27" s="31">
        <v>22</v>
      </c>
      <c r="P27" s="57">
        <f t="shared" si="4"/>
        <v>78.571428571428569</v>
      </c>
      <c r="Q27" s="31">
        <v>357</v>
      </c>
      <c r="R27" s="46">
        <v>356</v>
      </c>
      <c r="S27" s="57">
        <f t="shared" si="5"/>
        <v>99.719887955182074</v>
      </c>
      <c r="T27" s="31">
        <v>1256</v>
      </c>
      <c r="U27" s="46">
        <v>1094</v>
      </c>
      <c r="V27" s="57">
        <f t="shared" si="6"/>
        <v>87.101910828025481</v>
      </c>
      <c r="W27" s="31">
        <v>228</v>
      </c>
      <c r="X27" s="46">
        <v>209</v>
      </c>
      <c r="Y27" s="57">
        <f t="shared" si="7"/>
        <v>91.666666666666657</v>
      </c>
      <c r="Z27" s="31">
        <v>201</v>
      </c>
      <c r="AA27" s="46">
        <v>191</v>
      </c>
      <c r="AB27" s="57">
        <f t="shared" si="8"/>
        <v>95.024875621890544</v>
      </c>
      <c r="AC27" s="29"/>
      <c r="AD27" s="32"/>
    </row>
    <row r="28" spans="1:30" s="33" customFormat="1" ht="18" customHeight="1" x14ac:dyDescent="0.25">
      <c r="A28" s="54" t="s">
        <v>47</v>
      </c>
      <c r="B28" s="31">
        <v>982</v>
      </c>
      <c r="C28" s="31">
        <v>877</v>
      </c>
      <c r="D28" s="57">
        <f t="shared" si="0"/>
        <v>89.307535641547858</v>
      </c>
      <c r="E28" s="31">
        <v>341</v>
      </c>
      <c r="F28" s="31">
        <v>306</v>
      </c>
      <c r="G28" s="57">
        <f t="shared" si="1"/>
        <v>89.73607038123167</v>
      </c>
      <c r="H28" s="31">
        <v>51</v>
      </c>
      <c r="I28" s="31">
        <v>54</v>
      </c>
      <c r="J28" s="57">
        <f t="shared" si="2"/>
        <v>105.88235294117648</v>
      </c>
      <c r="K28" s="31">
        <v>3</v>
      </c>
      <c r="L28" s="31">
        <v>7</v>
      </c>
      <c r="M28" s="57">
        <f t="shared" si="3"/>
        <v>233.33333333333334</v>
      </c>
      <c r="N28" s="31">
        <v>9</v>
      </c>
      <c r="O28" s="31">
        <v>2</v>
      </c>
      <c r="P28" s="57">
        <f t="shared" si="4"/>
        <v>22.222222222222221</v>
      </c>
      <c r="Q28" s="31">
        <v>301</v>
      </c>
      <c r="R28" s="46">
        <v>301</v>
      </c>
      <c r="S28" s="57">
        <f t="shared" si="5"/>
        <v>100</v>
      </c>
      <c r="T28" s="31">
        <v>831</v>
      </c>
      <c r="U28" s="46">
        <v>706</v>
      </c>
      <c r="V28" s="57">
        <f t="shared" si="6"/>
        <v>84.957882069795431</v>
      </c>
      <c r="W28" s="31">
        <v>205</v>
      </c>
      <c r="X28" s="46">
        <v>151</v>
      </c>
      <c r="Y28" s="57">
        <f t="shared" si="7"/>
        <v>73.658536585365852</v>
      </c>
      <c r="Z28" s="31">
        <v>177</v>
      </c>
      <c r="AA28" s="46">
        <v>135</v>
      </c>
      <c r="AB28" s="57">
        <f t="shared" si="8"/>
        <v>76.271186440677965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C13" sqref="C13:C14"/>
    </sheetView>
  </sheetViews>
  <sheetFormatPr defaultColWidth="8" defaultRowHeight="12.75" x14ac:dyDescent="0.2"/>
  <cols>
    <col min="1" max="1" width="60.85546875" style="2" customWidth="1"/>
    <col min="2" max="2" width="24" style="2" customWidth="1"/>
    <col min="3" max="3" width="23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0" t="s">
        <v>48</v>
      </c>
      <c r="B1" s="90"/>
      <c r="C1" s="90"/>
      <c r="D1" s="90"/>
      <c r="E1" s="90"/>
    </row>
    <row r="2" spans="1:11" s="3" customFormat="1" ht="23.25" customHeight="1" x14ac:dyDescent="0.25">
      <c r="A2" s="95" t="s">
        <v>0</v>
      </c>
      <c r="B2" s="91" t="s">
        <v>74</v>
      </c>
      <c r="C2" s="91" t="s">
        <v>75</v>
      </c>
      <c r="D2" s="93" t="s">
        <v>1</v>
      </c>
      <c r="E2" s="94"/>
    </row>
    <row r="3" spans="1:11" s="3" customFormat="1" ht="42" customHeight="1" x14ac:dyDescent="0.25">
      <c r="A3" s="96"/>
      <c r="B3" s="92"/>
      <c r="C3" s="92"/>
      <c r="D3" s="4" t="s">
        <v>2</v>
      </c>
      <c r="E3" s="5" t="s">
        <v>59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52</v>
      </c>
      <c r="B5" s="58">
        <f>'4'!B7</f>
        <v>1315</v>
      </c>
      <c r="C5" s="58">
        <f>'4'!C7</f>
        <v>1530</v>
      </c>
      <c r="D5" s="48">
        <f>C5/B5%</f>
        <v>116.34980988593155</v>
      </c>
      <c r="E5" s="49">
        <f>C5-B5</f>
        <v>215</v>
      </c>
      <c r="K5" s="11"/>
    </row>
    <row r="6" spans="1:11" s="3" customFormat="1" ht="31.5" customHeight="1" x14ac:dyDescent="0.25">
      <c r="A6" s="9" t="s">
        <v>53</v>
      </c>
      <c r="B6" s="58">
        <f>'4'!E7</f>
        <v>1185</v>
      </c>
      <c r="C6" s="58">
        <f>'4'!F7</f>
        <v>1393</v>
      </c>
      <c r="D6" s="48">
        <f t="shared" ref="D6:D10" si="0">C6/B6%</f>
        <v>117.55274261603375</v>
      </c>
      <c r="E6" s="49">
        <f t="shared" ref="E6:E10" si="1">C6-B6</f>
        <v>208</v>
      </c>
      <c r="K6" s="11"/>
    </row>
    <row r="7" spans="1:11" s="3" customFormat="1" ht="54.75" customHeight="1" x14ac:dyDescent="0.25">
      <c r="A7" s="12" t="s">
        <v>54</v>
      </c>
      <c r="B7" s="58">
        <f>'4'!H7</f>
        <v>157</v>
      </c>
      <c r="C7" s="58">
        <f>'4'!I7</f>
        <v>168</v>
      </c>
      <c r="D7" s="48">
        <f t="shared" si="0"/>
        <v>107.00636942675159</v>
      </c>
      <c r="E7" s="49">
        <f t="shared" si="1"/>
        <v>11</v>
      </c>
      <c r="K7" s="11"/>
    </row>
    <row r="8" spans="1:11" s="3" customFormat="1" ht="35.25" customHeight="1" x14ac:dyDescent="0.25">
      <c r="A8" s="13" t="s">
        <v>55</v>
      </c>
      <c r="B8" s="58">
        <f>'4'!K7</f>
        <v>22</v>
      </c>
      <c r="C8" s="58">
        <f>'4'!L7</f>
        <v>22</v>
      </c>
      <c r="D8" s="48">
        <f t="shared" si="0"/>
        <v>100</v>
      </c>
      <c r="E8" s="49">
        <f t="shared" si="1"/>
        <v>0</v>
      </c>
      <c r="K8" s="11"/>
    </row>
    <row r="9" spans="1:11" s="3" customFormat="1" ht="45.75" customHeight="1" x14ac:dyDescent="0.25">
      <c r="A9" s="13" t="s">
        <v>18</v>
      </c>
      <c r="B9" s="58">
        <f>'4'!N7</f>
        <v>32</v>
      </c>
      <c r="C9" s="58">
        <f>'4'!O7</f>
        <v>33</v>
      </c>
      <c r="D9" s="48">
        <f t="shared" si="0"/>
        <v>103.125</v>
      </c>
      <c r="E9" s="49">
        <f t="shared" si="1"/>
        <v>1</v>
      </c>
      <c r="K9" s="11"/>
    </row>
    <row r="10" spans="1:11" s="3" customFormat="1" ht="55.5" customHeight="1" x14ac:dyDescent="0.25">
      <c r="A10" s="13" t="s">
        <v>56</v>
      </c>
      <c r="B10" s="58">
        <f>'4'!Q7</f>
        <v>858</v>
      </c>
      <c r="C10" s="58">
        <f>'4'!R7</f>
        <v>1187</v>
      </c>
      <c r="D10" s="48">
        <f t="shared" si="0"/>
        <v>138.34498834498834</v>
      </c>
      <c r="E10" s="49">
        <f t="shared" si="1"/>
        <v>329</v>
      </c>
      <c r="K10" s="11"/>
    </row>
    <row r="11" spans="1:11" s="3" customFormat="1" ht="12.75" customHeight="1" x14ac:dyDescent="0.25">
      <c r="A11" s="97" t="s">
        <v>4</v>
      </c>
      <c r="B11" s="98"/>
      <c r="C11" s="98"/>
      <c r="D11" s="98"/>
      <c r="E11" s="98"/>
      <c r="K11" s="11"/>
    </row>
    <row r="12" spans="1:11" s="3" customFormat="1" ht="15" customHeight="1" x14ac:dyDescent="0.25">
      <c r="A12" s="99"/>
      <c r="B12" s="100"/>
      <c r="C12" s="100"/>
      <c r="D12" s="100"/>
      <c r="E12" s="100"/>
      <c r="K12" s="11"/>
    </row>
    <row r="13" spans="1:11" s="3" customFormat="1" ht="20.25" customHeight="1" x14ac:dyDescent="0.25">
      <c r="A13" s="95" t="s">
        <v>0</v>
      </c>
      <c r="B13" s="101" t="s">
        <v>76</v>
      </c>
      <c r="C13" s="101" t="s">
        <v>77</v>
      </c>
      <c r="D13" s="93" t="s">
        <v>1</v>
      </c>
      <c r="E13" s="94"/>
      <c r="K13" s="11"/>
    </row>
    <row r="14" spans="1:11" ht="35.25" customHeight="1" x14ac:dyDescent="0.2">
      <c r="A14" s="96"/>
      <c r="B14" s="101"/>
      <c r="C14" s="101"/>
      <c r="D14" s="4" t="s">
        <v>2</v>
      </c>
      <c r="E14" s="5" t="s">
        <v>59</v>
      </c>
      <c r="K14" s="11"/>
    </row>
    <row r="15" spans="1:11" ht="24" customHeight="1" x14ac:dyDescent="0.2">
      <c r="A15" s="9" t="s">
        <v>52</v>
      </c>
      <c r="B15" s="59">
        <f>'4'!T7</f>
        <v>897</v>
      </c>
      <c r="C15" s="59">
        <f>'4'!U7</f>
        <v>930</v>
      </c>
      <c r="D15" s="48">
        <f t="shared" ref="D15:D17" si="2">C15/B15%</f>
        <v>103.67892976588628</v>
      </c>
      <c r="E15" s="49">
        <f t="shared" ref="E15:E17" si="3">C15-B15</f>
        <v>33</v>
      </c>
      <c r="K15" s="11"/>
    </row>
    <row r="16" spans="1:11" ht="25.5" customHeight="1" x14ac:dyDescent="0.2">
      <c r="A16" s="1" t="s">
        <v>53</v>
      </c>
      <c r="B16" s="59">
        <f>'4'!W7</f>
        <v>783</v>
      </c>
      <c r="C16" s="59">
        <f>'4'!X7</f>
        <v>801</v>
      </c>
      <c r="D16" s="48">
        <f t="shared" si="2"/>
        <v>102.29885057471265</v>
      </c>
      <c r="E16" s="49">
        <f t="shared" si="3"/>
        <v>18</v>
      </c>
      <c r="K16" s="11"/>
    </row>
    <row r="17" spans="1:11" ht="33.75" customHeight="1" x14ac:dyDescent="0.2">
      <c r="A17" s="1" t="s">
        <v>57</v>
      </c>
      <c r="B17" s="59">
        <f>'4'!Z7</f>
        <v>708</v>
      </c>
      <c r="C17" s="59">
        <f>'4'!AA7</f>
        <v>737</v>
      </c>
      <c r="D17" s="48">
        <f t="shared" si="2"/>
        <v>104.09604519774011</v>
      </c>
      <c r="E17" s="49">
        <f t="shared" si="3"/>
        <v>29</v>
      </c>
      <c r="K17" s="11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V19" sqref="V19"/>
    </sheetView>
  </sheetViews>
  <sheetFormatPr defaultRowHeight="14.25" x14ac:dyDescent="0.2"/>
  <cols>
    <col min="1" max="1" width="29.140625" style="37" customWidth="1"/>
    <col min="2" max="2" width="9.85546875" style="37" customWidth="1"/>
    <col min="3" max="4" width="8.28515625" style="37" customWidth="1"/>
    <col min="5" max="5" width="9.7109375" style="37" customWidth="1"/>
    <col min="6" max="6" width="8.28515625" style="37" customWidth="1"/>
    <col min="7" max="7" width="7.42578125" style="37" customWidth="1"/>
    <col min="8" max="8" width="8.85546875" style="37" customWidth="1"/>
    <col min="9" max="9" width="8.7109375" style="37" customWidth="1"/>
    <col min="10" max="10" width="7.42578125" style="37" customWidth="1"/>
    <col min="11" max="12" width="8.28515625" style="37" customWidth="1"/>
    <col min="13" max="13" width="9" style="37" customWidth="1"/>
    <col min="14" max="14" width="7.85546875" style="37" customWidth="1"/>
    <col min="15" max="15" width="8.28515625" style="37" customWidth="1"/>
    <col min="16" max="16" width="8.140625" style="37" customWidth="1"/>
    <col min="17" max="17" width="8.42578125" style="37" customWidth="1"/>
    <col min="18" max="19" width="8.140625" style="37" customWidth="1"/>
    <col min="20" max="20" width="8" style="37" customWidth="1"/>
    <col min="21" max="21" width="8.42578125" style="37" customWidth="1"/>
    <col min="22" max="22" width="8.140625" style="37" customWidth="1"/>
    <col min="23" max="23" width="7.140625" style="37" customWidth="1"/>
    <col min="24" max="24" width="8" style="37" customWidth="1"/>
    <col min="25" max="25" width="8.28515625" style="37" customWidth="1"/>
    <col min="26" max="26" width="8.140625" style="37" customWidth="1"/>
    <col min="27" max="27" width="7.5703125" style="37" customWidth="1"/>
    <col min="28" max="16384" width="9.140625" style="37"/>
  </cols>
  <sheetData>
    <row r="1" spans="1:32" s="22" customFormat="1" ht="54.75" customHeight="1" x14ac:dyDescent="0.35">
      <c r="B1" s="113" t="s">
        <v>79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21"/>
      <c r="O1" s="21"/>
      <c r="P1" s="21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60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6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28">
        <f>SUM(B8:B28)</f>
        <v>1315</v>
      </c>
      <c r="C7" s="28">
        <f>SUM(C8:C28)</f>
        <v>1530</v>
      </c>
      <c r="D7" s="56">
        <f>IF(B7=0,0,C7/B7)*100</f>
        <v>116.34980988593155</v>
      </c>
      <c r="E7" s="28">
        <f>SUM(E8:E28)</f>
        <v>1185</v>
      </c>
      <c r="F7" s="28">
        <f>SUM(F8:F28)</f>
        <v>1393</v>
      </c>
      <c r="G7" s="56">
        <f>IF(E7=0,0,F7/E7)*100</f>
        <v>117.55274261603374</v>
      </c>
      <c r="H7" s="28">
        <f>SUM(H8:H28)</f>
        <v>157</v>
      </c>
      <c r="I7" s="28">
        <f>SUM(I8:I28)</f>
        <v>168</v>
      </c>
      <c r="J7" s="56">
        <f>IF(H7=0,0,I7/H7)*100</f>
        <v>107.00636942675159</v>
      </c>
      <c r="K7" s="28">
        <f>SUM(K8:K28)</f>
        <v>22</v>
      </c>
      <c r="L7" s="28">
        <f>SUM(L8:L28)</f>
        <v>22</v>
      </c>
      <c r="M7" s="56">
        <f>IF(K7=0,0,L7/K7)*100</f>
        <v>100</v>
      </c>
      <c r="N7" s="28">
        <f>SUM(N8:N28)</f>
        <v>32</v>
      </c>
      <c r="O7" s="28">
        <f>SUM(O8:O28)</f>
        <v>33</v>
      </c>
      <c r="P7" s="56">
        <f>IF(N7=0,0,O7/N7)*100</f>
        <v>103.125</v>
      </c>
      <c r="Q7" s="28">
        <f>SUM(Q8:Q28)</f>
        <v>858</v>
      </c>
      <c r="R7" s="28">
        <f>SUM(R8:R28)</f>
        <v>1187</v>
      </c>
      <c r="S7" s="56">
        <f>IF(Q7=0,0,R7/Q7)*100</f>
        <v>138.34498834498834</v>
      </c>
      <c r="T7" s="28">
        <f>SUM(T8:T28)</f>
        <v>897</v>
      </c>
      <c r="U7" s="28">
        <f>SUM(U8:U28)</f>
        <v>930</v>
      </c>
      <c r="V7" s="56">
        <f>IF(T7=0,0,U7/T7)*100</f>
        <v>103.67892976588628</v>
      </c>
      <c r="W7" s="28">
        <f>SUM(W8:W28)</f>
        <v>783</v>
      </c>
      <c r="X7" s="28">
        <f>SUM(X8:X28)</f>
        <v>801</v>
      </c>
      <c r="Y7" s="56">
        <f>IF(W7=0,0,X7/W7)*100</f>
        <v>102.29885057471265</v>
      </c>
      <c r="Z7" s="28">
        <f>SUM(Z8:Z28)</f>
        <v>708</v>
      </c>
      <c r="AA7" s="28">
        <f>SUM(AA8:AA28)</f>
        <v>737</v>
      </c>
      <c r="AB7" s="56">
        <f>IF(Z7=0,0,AA7/Z7)*100</f>
        <v>104.09604519774011</v>
      </c>
      <c r="AC7" s="29"/>
      <c r="AF7" s="33"/>
    </row>
    <row r="8" spans="1:32" s="33" customFormat="1" ht="18" customHeight="1" x14ac:dyDescent="0.25">
      <c r="A8" s="51" t="s">
        <v>27</v>
      </c>
      <c r="B8" s="31">
        <v>59</v>
      </c>
      <c r="C8" s="31">
        <v>90</v>
      </c>
      <c r="D8" s="57">
        <f t="shared" ref="D8:D28" si="0">IF(B8=0,0,C8/B8)*100</f>
        <v>152.54237288135593</v>
      </c>
      <c r="E8" s="31">
        <v>57</v>
      </c>
      <c r="F8" s="31">
        <v>88</v>
      </c>
      <c r="G8" s="57">
        <f t="shared" ref="G8:G28" si="1">IF(E8=0,0,F8/E8)*100</f>
        <v>154.38596491228068</v>
      </c>
      <c r="H8" s="31">
        <v>9</v>
      </c>
      <c r="I8" s="31">
        <v>12</v>
      </c>
      <c r="J8" s="57">
        <f t="shared" ref="J8:J28" si="2">IF(H8=0,0,I8/H8)*100</f>
        <v>133.33333333333331</v>
      </c>
      <c r="K8" s="31">
        <v>3</v>
      </c>
      <c r="L8" s="31">
        <v>2</v>
      </c>
      <c r="M8" s="57">
        <f t="shared" ref="M8:M28" si="3">IF(K8=0,0,L8/K8)*100</f>
        <v>66.666666666666657</v>
      </c>
      <c r="N8" s="31">
        <v>2</v>
      </c>
      <c r="O8" s="31">
        <v>4</v>
      </c>
      <c r="P8" s="57">
        <f t="shared" ref="P8:P28" si="4">IF(N8=0,0,O8/N8)*100</f>
        <v>200</v>
      </c>
      <c r="Q8" s="31">
        <v>51</v>
      </c>
      <c r="R8" s="46">
        <v>84</v>
      </c>
      <c r="S8" s="57">
        <f t="shared" ref="S8:S28" si="5">IF(Q8=0,0,R8/Q8)*100</f>
        <v>164.70588235294116</v>
      </c>
      <c r="T8" s="31">
        <v>39</v>
      </c>
      <c r="U8" s="46">
        <v>56</v>
      </c>
      <c r="V8" s="57">
        <f t="shared" ref="V8:V28" si="6">IF(T8=0,0,U8/T8)*100</f>
        <v>143.58974358974359</v>
      </c>
      <c r="W8" s="31">
        <v>37</v>
      </c>
      <c r="X8" s="46">
        <v>54</v>
      </c>
      <c r="Y8" s="57">
        <f t="shared" ref="Y8:Y28" si="7">IF(W8=0,0,X8/W8)*100</f>
        <v>145.94594594594594</v>
      </c>
      <c r="Z8" s="31">
        <v>34</v>
      </c>
      <c r="AA8" s="46">
        <v>53</v>
      </c>
      <c r="AB8" s="57">
        <f t="shared" ref="AB8:AB28" si="8">IF(Z8=0,0,AA8/Z8)*100</f>
        <v>155.88235294117646</v>
      </c>
      <c r="AC8" s="29"/>
      <c r="AD8" s="32"/>
    </row>
    <row r="9" spans="1:32" s="34" customFormat="1" ht="18" customHeight="1" x14ac:dyDescent="0.25">
      <c r="A9" s="52" t="s">
        <v>28</v>
      </c>
      <c r="B9" s="31">
        <v>35</v>
      </c>
      <c r="C9" s="31">
        <v>52</v>
      </c>
      <c r="D9" s="57">
        <f t="shared" si="0"/>
        <v>148.57142857142858</v>
      </c>
      <c r="E9" s="31">
        <v>29</v>
      </c>
      <c r="F9" s="31">
        <v>49</v>
      </c>
      <c r="G9" s="57">
        <f t="shared" si="1"/>
        <v>168.9655172413793</v>
      </c>
      <c r="H9" s="31">
        <v>3</v>
      </c>
      <c r="I9" s="31">
        <v>5</v>
      </c>
      <c r="J9" s="57">
        <f t="shared" si="2"/>
        <v>166.66666666666669</v>
      </c>
      <c r="K9" s="31">
        <v>0</v>
      </c>
      <c r="L9" s="31">
        <v>1</v>
      </c>
      <c r="M9" s="57">
        <f t="shared" si="3"/>
        <v>0</v>
      </c>
      <c r="N9" s="31">
        <v>0</v>
      </c>
      <c r="O9" s="31">
        <v>1</v>
      </c>
      <c r="P9" s="57">
        <f t="shared" si="4"/>
        <v>0</v>
      </c>
      <c r="Q9" s="31">
        <v>27</v>
      </c>
      <c r="R9" s="46">
        <v>37</v>
      </c>
      <c r="S9" s="57">
        <f t="shared" si="5"/>
        <v>137.03703703703704</v>
      </c>
      <c r="T9" s="31">
        <v>27</v>
      </c>
      <c r="U9" s="46">
        <v>36</v>
      </c>
      <c r="V9" s="57">
        <f t="shared" si="6"/>
        <v>133.33333333333331</v>
      </c>
      <c r="W9" s="31">
        <v>21</v>
      </c>
      <c r="X9" s="46">
        <v>33</v>
      </c>
      <c r="Y9" s="57">
        <f t="shared" si="7"/>
        <v>157.14285714285714</v>
      </c>
      <c r="Z9" s="31">
        <v>20</v>
      </c>
      <c r="AA9" s="46">
        <v>33</v>
      </c>
      <c r="AB9" s="57">
        <f t="shared" si="8"/>
        <v>165</v>
      </c>
      <c r="AC9" s="29"/>
      <c r="AD9" s="32"/>
    </row>
    <row r="10" spans="1:32" s="33" customFormat="1" ht="18" customHeight="1" x14ac:dyDescent="0.25">
      <c r="A10" s="52" t="s">
        <v>29</v>
      </c>
      <c r="B10" s="31">
        <v>45</v>
      </c>
      <c r="C10" s="31">
        <v>38</v>
      </c>
      <c r="D10" s="57">
        <f t="shared" si="0"/>
        <v>84.444444444444443</v>
      </c>
      <c r="E10" s="31">
        <v>40</v>
      </c>
      <c r="F10" s="31">
        <v>31</v>
      </c>
      <c r="G10" s="57">
        <f t="shared" si="1"/>
        <v>77.5</v>
      </c>
      <c r="H10" s="31">
        <v>3</v>
      </c>
      <c r="I10" s="31">
        <v>2</v>
      </c>
      <c r="J10" s="57">
        <f t="shared" si="2"/>
        <v>66.666666666666657</v>
      </c>
      <c r="K10" s="31">
        <v>0</v>
      </c>
      <c r="L10" s="31">
        <v>0</v>
      </c>
      <c r="M10" s="57">
        <f t="shared" si="3"/>
        <v>0</v>
      </c>
      <c r="N10" s="31">
        <v>0</v>
      </c>
      <c r="O10" s="31">
        <v>1</v>
      </c>
      <c r="P10" s="57">
        <f t="shared" si="4"/>
        <v>0</v>
      </c>
      <c r="Q10" s="31">
        <v>34</v>
      </c>
      <c r="R10" s="46">
        <v>29</v>
      </c>
      <c r="S10" s="57">
        <f t="shared" si="5"/>
        <v>85.294117647058826</v>
      </c>
      <c r="T10" s="31">
        <v>34</v>
      </c>
      <c r="U10" s="46">
        <v>28</v>
      </c>
      <c r="V10" s="57">
        <f t="shared" si="6"/>
        <v>82.35294117647058</v>
      </c>
      <c r="W10" s="31">
        <v>29</v>
      </c>
      <c r="X10" s="46">
        <v>21</v>
      </c>
      <c r="Y10" s="57">
        <f t="shared" si="7"/>
        <v>72.41379310344827</v>
      </c>
      <c r="Z10" s="31">
        <v>25</v>
      </c>
      <c r="AA10" s="46">
        <v>17</v>
      </c>
      <c r="AB10" s="57">
        <f t="shared" si="8"/>
        <v>68</v>
      </c>
      <c r="AC10" s="29"/>
      <c r="AD10" s="32"/>
    </row>
    <row r="11" spans="1:32" s="33" customFormat="1" ht="18" customHeight="1" x14ac:dyDescent="0.25">
      <c r="A11" s="52" t="s">
        <v>30</v>
      </c>
      <c r="B11" s="31">
        <v>67</v>
      </c>
      <c r="C11" s="31">
        <v>70</v>
      </c>
      <c r="D11" s="57">
        <f t="shared" si="0"/>
        <v>104.4776119402985</v>
      </c>
      <c r="E11" s="31">
        <v>66</v>
      </c>
      <c r="F11" s="31">
        <v>66</v>
      </c>
      <c r="G11" s="57">
        <f t="shared" si="1"/>
        <v>100</v>
      </c>
      <c r="H11" s="31">
        <v>11</v>
      </c>
      <c r="I11" s="31">
        <v>6</v>
      </c>
      <c r="J11" s="57">
        <f t="shared" si="2"/>
        <v>54.54545454545454</v>
      </c>
      <c r="K11" s="31">
        <v>2</v>
      </c>
      <c r="L11" s="31">
        <v>0</v>
      </c>
      <c r="M11" s="57">
        <f t="shared" si="3"/>
        <v>0</v>
      </c>
      <c r="N11" s="31">
        <v>0</v>
      </c>
      <c r="O11" s="31">
        <v>0</v>
      </c>
      <c r="P11" s="57">
        <f t="shared" si="4"/>
        <v>0</v>
      </c>
      <c r="Q11" s="31">
        <v>53</v>
      </c>
      <c r="R11" s="46">
        <v>63</v>
      </c>
      <c r="S11" s="57">
        <f t="shared" si="5"/>
        <v>118.86792452830188</v>
      </c>
      <c r="T11" s="31">
        <v>41</v>
      </c>
      <c r="U11" s="46">
        <v>44</v>
      </c>
      <c r="V11" s="57">
        <f t="shared" si="6"/>
        <v>107.31707317073172</v>
      </c>
      <c r="W11" s="31">
        <v>40</v>
      </c>
      <c r="X11" s="46">
        <v>40</v>
      </c>
      <c r="Y11" s="57">
        <f t="shared" si="7"/>
        <v>100</v>
      </c>
      <c r="Z11" s="31">
        <v>37</v>
      </c>
      <c r="AA11" s="46">
        <v>33</v>
      </c>
      <c r="AB11" s="57">
        <f t="shared" si="8"/>
        <v>89.189189189189193</v>
      </c>
      <c r="AC11" s="29"/>
      <c r="AD11" s="32"/>
    </row>
    <row r="12" spans="1:32" s="33" customFormat="1" ht="18" customHeight="1" x14ac:dyDescent="0.25">
      <c r="A12" s="52" t="s">
        <v>31</v>
      </c>
      <c r="B12" s="31">
        <v>31</v>
      </c>
      <c r="C12" s="31">
        <v>32</v>
      </c>
      <c r="D12" s="57">
        <f t="shared" si="0"/>
        <v>103.2258064516129</v>
      </c>
      <c r="E12" s="31">
        <v>31</v>
      </c>
      <c r="F12" s="31">
        <v>32</v>
      </c>
      <c r="G12" s="57">
        <f t="shared" si="1"/>
        <v>103.2258064516129</v>
      </c>
      <c r="H12" s="31">
        <v>9</v>
      </c>
      <c r="I12" s="31">
        <v>6</v>
      </c>
      <c r="J12" s="57">
        <f t="shared" si="2"/>
        <v>66.666666666666657</v>
      </c>
      <c r="K12" s="31">
        <v>0</v>
      </c>
      <c r="L12" s="31">
        <v>1</v>
      </c>
      <c r="M12" s="57">
        <f t="shared" si="3"/>
        <v>0</v>
      </c>
      <c r="N12" s="31">
        <v>1</v>
      </c>
      <c r="O12" s="31">
        <v>1</v>
      </c>
      <c r="P12" s="57">
        <f t="shared" si="4"/>
        <v>100</v>
      </c>
      <c r="Q12" s="31">
        <v>25</v>
      </c>
      <c r="R12" s="46">
        <v>30</v>
      </c>
      <c r="S12" s="57">
        <f t="shared" si="5"/>
        <v>120</v>
      </c>
      <c r="T12" s="31">
        <v>16</v>
      </c>
      <c r="U12" s="46">
        <v>20</v>
      </c>
      <c r="V12" s="57">
        <f t="shared" si="6"/>
        <v>125</v>
      </c>
      <c r="W12" s="31">
        <v>16</v>
      </c>
      <c r="X12" s="46">
        <v>20</v>
      </c>
      <c r="Y12" s="57">
        <f t="shared" si="7"/>
        <v>125</v>
      </c>
      <c r="Z12" s="31">
        <v>15</v>
      </c>
      <c r="AA12" s="46">
        <v>19</v>
      </c>
      <c r="AB12" s="57">
        <f t="shared" si="8"/>
        <v>126.66666666666666</v>
      </c>
      <c r="AC12" s="29"/>
      <c r="AD12" s="32"/>
    </row>
    <row r="13" spans="1:32" s="33" customFormat="1" ht="18" customHeight="1" x14ac:dyDescent="0.25">
      <c r="A13" s="52" t="s">
        <v>32</v>
      </c>
      <c r="B13" s="31">
        <v>35</v>
      </c>
      <c r="C13" s="31">
        <v>41</v>
      </c>
      <c r="D13" s="57">
        <f t="shared" si="0"/>
        <v>117.14285714285715</v>
      </c>
      <c r="E13" s="31">
        <v>33</v>
      </c>
      <c r="F13" s="31">
        <v>39</v>
      </c>
      <c r="G13" s="57">
        <f t="shared" si="1"/>
        <v>118.18181818181819</v>
      </c>
      <c r="H13" s="31">
        <v>4</v>
      </c>
      <c r="I13" s="31">
        <v>7</v>
      </c>
      <c r="J13" s="57">
        <f t="shared" si="2"/>
        <v>175</v>
      </c>
      <c r="K13" s="31">
        <v>0</v>
      </c>
      <c r="L13" s="31">
        <v>1</v>
      </c>
      <c r="M13" s="57">
        <f t="shared" si="3"/>
        <v>0</v>
      </c>
      <c r="N13" s="31">
        <v>0</v>
      </c>
      <c r="O13" s="31">
        <v>0</v>
      </c>
      <c r="P13" s="57">
        <f t="shared" si="4"/>
        <v>0</v>
      </c>
      <c r="Q13" s="31">
        <v>20</v>
      </c>
      <c r="R13" s="46">
        <v>31</v>
      </c>
      <c r="S13" s="57">
        <f t="shared" si="5"/>
        <v>155</v>
      </c>
      <c r="T13" s="31">
        <v>22</v>
      </c>
      <c r="U13" s="46">
        <v>22</v>
      </c>
      <c r="V13" s="57">
        <f t="shared" si="6"/>
        <v>100</v>
      </c>
      <c r="W13" s="31">
        <v>21</v>
      </c>
      <c r="X13" s="46">
        <v>20</v>
      </c>
      <c r="Y13" s="57">
        <f t="shared" si="7"/>
        <v>95.238095238095227</v>
      </c>
      <c r="Z13" s="31">
        <v>18</v>
      </c>
      <c r="AA13" s="46">
        <v>19</v>
      </c>
      <c r="AB13" s="57">
        <f t="shared" si="8"/>
        <v>105.55555555555556</v>
      </c>
      <c r="AC13" s="29"/>
      <c r="AD13" s="32"/>
    </row>
    <row r="14" spans="1:32" s="33" customFormat="1" ht="18" customHeight="1" x14ac:dyDescent="0.25">
      <c r="A14" s="52" t="s">
        <v>33</v>
      </c>
      <c r="B14" s="31">
        <v>7</v>
      </c>
      <c r="C14" s="31">
        <v>25</v>
      </c>
      <c r="D14" s="57">
        <f t="shared" si="0"/>
        <v>357.14285714285717</v>
      </c>
      <c r="E14" s="31">
        <v>7</v>
      </c>
      <c r="F14" s="31">
        <v>25</v>
      </c>
      <c r="G14" s="57">
        <f t="shared" si="1"/>
        <v>357.14285714285717</v>
      </c>
      <c r="H14" s="31">
        <v>1</v>
      </c>
      <c r="I14" s="31">
        <v>1</v>
      </c>
      <c r="J14" s="57">
        <f t="shared" si="2"/>
        <v>100</v>
      </c>
      <c r="K14" s="31">
        <v>0</v>
      </c>
      <c r="L14" s="31">
        <v>0</v>
      </c>
      <c r="M14" s="57">
        <f t="shared" si="3"/>
        <v>0</v>
      </c>
      <c r="N14" s="31">
        <v>0</v>
      </c>
      <c r="O14" s="31">
        <v>0</v>
      </c>
      <c r="P14" s="57">
        <f t="shared" si="4"/>
        <v>0</v>
      </c>
      <c r="Q14" s="31">
        <v>5</v>
      </c>
      <c r="R14" s="46">
        <v>21</v>
      </c>
      <c r="S14" s="57">
        <f t="shared" si="5"/>
        <v>420</v>
      </c>
      <c r="T14" s="31">
        <v>3</v>
      </c>
      <c r="U14" s="46">
        <v>18</v>
      </c>
      <c r="V14" s="57">
        <f t="shared" si="6"/>
        <v>600</v>
      </c>
      <c r="W14" s="31">
        <v>3</v>
      </c>
      <c r="X14" s="46">
        <v>18</v>
      </c>
      <c r="Y14" s="57">
        <f t="shared" si="7"/>
        <v>600</v>
      </c>
      <c r="Z14" s="31">
        <v>3</v>
      </c>
      <c r="AA14" s="46">
        <v>17</v>
      </c>
      <c r="AB14" s="57">
        <f t="shared" si="8"/>
        <v>566.66666666666674</v>
      </c>
      <c r="AC14" s="29"/>
      <c r="AD14" s="32"/>
    </row>
    <row r="15" spans="1:32" s="33" customFormat="1" ht="18" customHeight="1" x14ac:dyDescent="0.25">
      <c r="A15" s="52" t="s">
        <v>34</v>
      </c>
      <c r="B15" s="31">
        <v>50</v>
      </c>
      <c r="C15" s="31">
        <v>49</v>
      </c>
      <c r="D15" s="57">
        <f t="shared" si="0"/>
        <v>98</v>
      </c>
      <c r="E15" s="31">
        <v>40</v>
      </c>
      <c r="F15" s="31">
        <v>37</v>
      </c>
      <c r="G15" s="57">
        <f t="shared" si="1"/>
        <v>92.5</v>
      </c>
      <c r="H15" s="31">
        <v>4</v>
      </c>
      <c r="I15" s="31">
        <v>6</v>
      </c>
      <c r="J15" s="57">
        <f t="shared" si="2"/>
        <v>150</v>
      </c>
      <c r="K15" s="31">
        <v>1</v>
      </c>
      <c r="L15" s="31">
        <v>1</v>
      </c>
      <c r="M15" s="57">
        <f t="shared" si="3"/>
        <v>100</v>
      </c>
      <c r="N15" s="31">
        <v>0</v>
      </c>
      <c r="O15" s="31">
        <v>0</v>
      </c>
      <c r="P15" s="57">
        <f t="shared" si="4"/>
        <v>0</v>
      </c>
      <c r="Q15" s="31">
        <v>34</v>
      </c>
      <c r="R15" s="46">
        <v>28</v>
      </c>
      <c r="S15" s="57">
        <f t="shared" si="5"/>
        <v>82.35294117647058</v>
      </c>
      <c r="T15" s="31">
        <v>38</v>
      </c>
      <c r="U15" s="46">
        <v>28</v>
      </c>
      <c r="V15" s="57">
        <f t="shared" si="6"/>
        <v>73.68421052631578</v>
      </c>
      <c r="W15" s="31">
        <v>28</v>
      </c>
      <c r="X15" s="46">
        <v>17</v>
      </c>
      <c r="Y15" s="57">
        <f t="shared" si="7"/>
        <v>60.714285714285708</v>
      </c>
      <c r="Z15" s="31">
        <v>24</v>
      </c>
      <c r="AA15" s="46">
        <v>14</v>
      </c>
      <c r="AB15" s="57">
        <f t="shared" si="8"/>
        <v>58.333333333333336</v>
      </c>
      <c r="AC15" s="29"/>
      <c r="AD15" s="32"/>
    </row>
    <row r="16" spans="1:32" s="33" customFormat="1" ht="18" customHeight="1" x14ac:dyDescent="0.25">
      <c r="A16" s="52" t="s">
        <v>35</v>
      </c>
      <c r="B16" s="31">
        <v>43</v>
      </c>
      <c r="C16" s="31">
        <v>47</v>
      </c>
      <c r="D16" s="57">
        <f t="shared" si="0"/>
        <v>109.30232558139534</v>
      </c>
      <c r="E16" s="31">
        <v>38</v>
      </c>
      <c r="F16" s="31">
        <v>44</v>
      </c>
      <c r="G16" s="57">
        <f t="shared" si="1"/>
        <v>115.78947368421053</v>
      </c>
      <c r="H16" s="31">
        <v>3</v>
      </c>
      <c r="I16" s="31">
        <v>6</v>
      </c>
      <c r="J16" s="57">
        <f t="shared" si="2"/>
        <v>200</v>
      </c>
      <c r="K16" s="31">
        <v>0</v>
      </c>
      <c r="L16" s="31">
        <v>1</v>
      </c>
      <c r="M16" s="57">
        <f t="shared" si="3"/>
        <v>0</v>
      </c>
      <c r="N16" s="31">
        <v>5</v>
      </c>
      <c r="O16" s="31">
        <v>0</v>
      </c>
      <c r="P16" s="57">
        <f t="shared" si="4"/>
        <v>0</v>
      </c>
      <c r="Q16" s="31">
        <v>33</v>
      </c>
      <c r="R16" s="46">
        <v>44</v>
      </c>
      <c r="S16" s="57">
        <f t="shared" si="5"/>
        <v>133.33333333333331</v>
      </c>
      <c r="T16" s="31">
        <v>29</v>
      </c>
      <c r="U16" s="46">
        <v>31</v>
      </c>
      <c r="V16" s="57">
        <f t="shared" si="6"/>
        <v>106.89655172413792</v>
      </c>
      <c r="W16" s="31">
        <v>24</v>
      </c>
      <c r="X16" s="46">
        <v>28</v>
      </c>
      <c r="Y16" s="57">
        <f t="shared" si="7"/>
        <v>116.66666666666667</v>
      </c>
      <c r="Z16" s="31">
        <v>24</v>
      </c>
      <c r="AA16" s="46">
        <v>26</v>
      </c>
      <c r="AB16" s="57">
        <f t="shared" si="8"/>
        <v>108.33333333333333</v>
      </c>
      <c r="AC16" s="29"/>
      <c r="AD16" s="32"/>
    </row>
    <row r="17" spans="1:30" s="33" customFormat="1" ht="18" customHeight="1" x14ac:dyDescent="0.25">
      <c r="A17" s="52" t="s">
        <v>36</v>
      </c>
      <c r="B17" s="31">
        <v>42</v>
      </c>
      <c r="C17" s="31">
        <v>48</v>
      </c>
      <c r="D17" s="57">
        <f t="shared" si="0"/>
        <v>114.28571428571428</v>
      </c>
      <c r="E17" s="31">
        <v>37</v>
      </c>
      <c r="F17" s="31">
        <v>41</v>
      </c>
      <c r="G17" s="57">
        <f t="shared" si="1"/>
        <v>110.81081081081081</v>
      </c>
      <c r="H17" s="31">
        <v>6</v>
      </c>
      <c r="I17" s="31">
        <v>7</v>
      </c>
      <c r="J17" s="57">
        <f t="shared" si="2"/>
        <v>116.66666666666667</v>
      </c>
      <c r="K17" s="31">
        <v>1</v>
      </c>
      <c r="L17" s="31">
        <v>1</v>
      </c>
      <c r="M17" s="57">
        <f t="shared" si="3"/>
        <v>100</v>
      </c>
      <c r="N17" s="31">
        <v>0</v>
      </c>
      <c r="O17" s="31">
        <v>0</v>
      </c>
      <c r="P17" s="57">
        <f t="shared" si="4"/>
        <v>0</v>
      </c>
      <c r="Q17" s="31">
        <v>25</v>
      </c>
      <c r="R17" s="46">
        <v>28</v>
      </c>
      <c r="S17" s="57">
        <f t="shared" si="5"/>
        <v>112.00000000000001</v>
      </c>
      <c r="T17" s="31">
        <v>30</v>
      </c>
      <c r="U17" s="46">
        <v>28</v>
      </c>
      <c r="V17" s="57">
        <f t="shared" si="6"/>
        <v>93.333333333333329</v>
      </c>
      <c r="W17" s="31">
        <v>26</v>
      </c>
      <c r="X17" s="46">
        <v>22</v>
      </c>
      <c r="Y17" s="57">
        <f t="shared" si="7"/>
        <v>84.615384615384613</v>
      </c>
      <c r="Z17" s="31">
        <v>26</v>
      </c>
      <c r="AA17" s="46">
        <v>21</v>
      </c>
      <c r="AB17" s="57">
        <f t="shared" si="8"/>
        <v>80.769230769230774</v>
      </c>
      <c r="AC17" s="29"/>
      <c r="AD17" s="32"/>
    </row>
    <row r="18" spans="1:30" s="33" customFormat="1" ht="18" customHeight="1" x14ac:dyDescent="0.25">
      <c r="A18" s="52" t="s">
        <v>37</v>
      </c>
      <c r="B18" s="31">
        <v>34</v>
      </c>
      <c r="C18" s="31">
        <v>47</v>
      </c>
      <c r="D18" s="57">
        <f t="shared" si="0"/>
        <v>138.23529411764704</v>
      </c>
      <c r="E18" s="31">
        <v>33</v>
      </c>
      <c r="F18" s="31">
        <v>46</v>
      </c>
      <c r="G18" s="57">
        <f t="shared" si="1"/>
        <v>139.39393939393941</v>
      </c>
      <c r="H18" s="31">
        <v>3</v>
      </c>
      <c r="I18" s="31">
        <v>8</v>
      </c>
      <c r="J18" s="57">
        <f t="shared" si="2"/>
        <v>266.66666666666663</v>
      </c>
      <c r="K18" s="31">
        <v>0</v>
      </c>
      <c r="L18" s="31">
        <v>1</v>
      </c>
      <c r="M18" s="57">
        <f t="shared" si="3"/>
        <v>0</v>
      </c>
      <c r="N18" s="31">
        <v>0</v>
      </c>
      <c r="O18" s="31">
        <v>1</v>
      </c>
      <c r="P18" s="57">
        <f t="shared" si="4"/>
        <v>0</v>
      </c>
      <c r="Q18" s="31">
        <v>26</v>
      </c>
      <c r="R18" s="46">
        <v>36</v>
      </c>
      <c r="S18" s="57">
        <f t="shared" si="5"/>
        <v>138.46153846153845</v>
      </c>
      <c r="T18" s="31">
        <v>24</v>
      </c>
      <c r="U18" s="46">
        <v>23</v>
      </c>
      <c r="V18" s="57">
        <f t="shared" si="6"/>
        <v>95.833333333333343</v>
      </c>
      <c r="W18" s="31">
        <v>23</v>
      </c>
      <c r="X18" s="46">
        <v>23</v>
      </c>
      <c r="Y18" s="57">
        <f t="shared" si="7"/>
        <v>100</v>
      </c>
      <c r="Z18" s="31">
        <v>22</v>
      </c>
      <c r="AA18" s="46">
        <v>20</v>
      </c>
      <c r="AB18" s="57">
        <f t="shared" si="8"/>
        <v>90.909090909090907</v>
      </c>
      <c r="AC18" s="29"/>
      <c r="AD18" s="32"/>
    </row>
    <row r="19" spans="1:30" s="33" customFormat="1" ht="18" customHeight="1" x14ac:dyDescent="0.25">
      <c r="A19" s="52" t="s">
        <v>38</v>
      </c>
      <c r="B19" s="31">
        <v>61</v>
      </c>
      <c r="C19" s="31">
        <v>78</v>
      </c>
      <c r="D19" s="57">
        <f t="shared" si="0"/>
        <v>127.86885245901641</v>
      </c>
      <c r="E19" s="31">
        <v>59</v>
      </c>
      <c r="F19" s="31">
        <v>74</v>
      </c>
      <c r="G19" s="57">
        <f t="shared" si="1"/>
        <v>125.42372881355932</v>
      </c>
      <c r="H19" s="31">
        <v>10</v>
      </c>
      <c r="I19" s="31">
        <v>9</v>
      </c>
      <c r="J19" s="57">
        <f t="shared" si="2"/>
        <v>90</v>
      </c>
      <c r="K19" s="31">
        <v>2</v>
      </c>
      <c r="L19" s="31">
        <v>1</v>
      </c>
      <c r="M19" s="57">
        <f t="shared" si="3"/>
        <v>50</v>
      </c>
      <c r="N19" s="31">
        <v>1</v>
      </c>
      <c r="O19" s="31">
        <v>1</v>
      </c>
      <c r="P19" s="57">
        <f t="shared" si="4"/>
        <v>100</v>
      </c>
      <c r="Q19" s="31">
        <v>51</v>
      </c>
      <c r="R19" s="46">
        <v>69</v>
      </c>
      <c r="S19" s="57">
        <f t="shared" si="5"/>
        <v>135.29411764705884</v>
      </c>
      <c r="T19" s="31">
        <v>37</v>
      </c>
      <c r="U19" s="46">
        <v>45</v>
      </c>
      <c r="V19" s="57">
        <f t="shared" si="6"/>
        <v>121.62162162162163</v>
      </c>
      <c r="W19" s="31">
        <v>36</v>
      </c>
      <c r="X19" s="46">
        <v>42</v>
      </c>
      <c r="Y19" s="57">
        <f t="shared" si="7"/>
        <v>116.66666666666667</v>
      </c>
      <c r="Z19" s="31">
        <v>35</v>
      </c>
      <c r="AA19" s="46">
        <v>42</v>
      </c>
      <c r="AB19" s="57">
        <f t="shared" si="8"/>
        <v>120</v>
      </c>
      <c r="AC19" s="29"/>
      <c r="AD19" s="32"/>
    </row>
    <row r="20" spans="1:30" s="33" customFormat="1" ht="18" customHeight="1" x14ac:dyDescent="0.25">
      <c r="A20" s="52" t="s">
        <v>39</v>
      </c>
      <c r="B20" s="31">
        <v>16</v>
      </c>
      <c r="C20" s="31">
        <v>22</v>
      </c>
      <c r="D20" s="57">
        <f t="shared" si="0"/>
        <v>137.5</v>
      </c>
      <c r="E20" s="31">
        <v>16</v>
      </c>
      <c r="F20" s="31">
        <v>23</v>
      </c>
      <c r="G20" s="57">
        <f t="shared" si="1"/>
        <v>143.75</v>
      </c>
      <c r="H20" s="31">
        <v>3</v>
      </c>
      <c r="I20" s="31">
        <v>5</v>
      </c>
      <c r="J20" s="57">
        <f t="shared" si="2"/>
        <v>166.66666666666669</v>
      </c>
      <c r="K20" s="31">
        <v>0</v>
      </c>
      <c r="L20" s="31">
        <v>0</v>
      </c>
      <c r="M20" s="57">
        <f t="shared" si="3"/>
        <v>0</v>
      </c>
      <c r="N20" s="31">
        <v>1</v>
      </c>
      <c r="O20" s="31">
        <v>1</v>
      </c>
      <c r="P20" s="57">
        <f t="shared" si="4"/>
        <v>100</v>
      </c>
      <c r="Q20" s="31">
        <v>9</v>
      </c>
      <c r="R20" s="46">
        <v>15</v>
      </c>
      <c r="S20" s="57">
        <f t="shared" si="5"/>
        <v>166.66666666666669</v>
      </c>
      <c r="T20" s="31">
        <v>11</v>
      </c>
      <c r="U20" s="46">
        <v>13</v>
      </c>
      <c r="V20" s="57">
        <f t="shared" si="6"/>
        <v>118.18181818181819</v>
      </c>
      <c r="W20" s="31">
        <v>11</v>
      </c>
      <c r="X20" s="46">
        <v>13</v>
      </c>
      <c r="Y20" s="57">
        <f t="shared" si="7"/>
        <v>118.18181818181819</v>
      </c>
      <c r="Z20" s="31">
        <v>10</v>
      </c>
      <c r="AA20" s="46">
        <v>13</v>
      </c>
      <c r="AB20" s="57">
        <f t="shared" si="8"/>
        <v>130</v>
      </c>
      <c r="AC20" s="29"/>
      <c r="AD20" s="32"/>
    </row>
    <row r="21" spans="1:30" s="33" customFormat="1" ht="18" customHeight="1" x14ac:dyDescent="0.25">
      <c r="A21" s="52" t="s">
        <v>40</v>
      </c>
      <c r="B21" s="31">
        <v>29</v>
      </c>
      <c r="C21" s="31">
        <v>27</v>
      </c>
      <c r="D21" s="57">
        <f t="shared" si="0"/>
        <v>93.103448275862064</v>
      </c>
      <c r="E21" s="31">
        <v>25</v>
      </c>
      <c r="F21" s="31">
        <v>25</v>
      </c>
      <c r="G21" s="57">
        <f t="shared" si="1"/>
        <v>100</v>
      </c>
      <c r="H21" s="31">
        <v>1</v>
      </c>
      <c r="I21" s="31">
        <v>4</v>
      </c>
      <c r="J21" s="57">
        <f t="shared" si="2"/>
        <v>400</v>
      </c>
      <c r="K21" s="31">
        <v>0</v>
      </c>
      <c r="L21" s="31">
        <v>0</v>
      </c>
      <c r="M21" s="57">
        <f t="shared" si="3"/>
        <v>0</v>
      </c>
      <c r="N21" s="31">
        <v>2</v>
      </c>
      <c r="O21" s="31">
        <v>3</v>
      </c>
      <c r="P21" s="57">
        <f t="shared" si="4"/>
        <v>150</v>
      </c>
      <c r="Q21" s="31">
        <v>16</v>
      </c>
      <c r="R21" s="46">
        <v>22</v>
      </c>
      <c r="S21" s="57">
        <f t="shared" si="5"/>
        <v>137.5</v>
      </c>
      <c r="T21" s="31">
        <v>15</v>
      </c>
      <c r="U21" s="46">
        <v>17</v>
      </c>
      <c r="V21" s="57">
        <f t="shared" si="6"/>
        <v>113.33333333333333</v>
      </c>
      <c r="W21" s="31">
        <v>11</v>
      </c>
      <c r="X21" s="46">
        <v>15</v>
      </c>
      <c r="Y21" s="57">
        <f t="shared" si="7"/>
        <v>136.36363636363635</v>
      </c>
      <c r="Z21" s="31">
        <v>10</v>
      </c>
      <c r="AA21" s="46">
        <v>15</v>
      </c>
      <c r="AB21" s="57">
        <f t="shared" si="8"/>
        <v>150</v>
      </c>
      <c r="AC21" s="29"/>
      <c r="AD21" s="32"/>
    </row>
    <row r="22" spans="1:30" s="33" customFormat="1" ht="18" customHeight="1" x14ac:dyDescent="0.25">
      <c r="A22" s="52" t="s">
        <v>41</v>
      </c>
      <c r="B22" s="31">
        <v>24</v>
      </c>
      <c r="C22" s="31">
        <v>22</v>
      </c>
      <c r="D22" s="57">
        <f t="shared" si="0"/>
        <v>91.666666666666657</v>
      </c>
      <c r="E22" s="31">
        <v>24</v>
      </c>
      <c r="F22" s="31">
        <v>22</v>
      </c>
      <c r="G22" s="57">
        <f t="shared" si="1"/>
        <v>91.666666666666657</v>
      </c>
      <c r="H22" s="31">
        <v>4</v>
      </c>
      <c r="I22" s="31">
        <v>3</v>
      </c>
      <c r="J22" s="57">
        <f t="shared" si="2"/>
        <v>75</v>
      </c>
      <c r="K22" s="31">
        <v>1</v>
      </c>
      <c r="L22" s="31">
        <v>0</v>
      </c>
      <c r="M22" s="57">
        <f t="shared" si="3"/>
        <v>0</v>
      </c>
      <c r="N22" s="31">
        <v>1</v>
      </c>
      <c r="O22" s="31">
        <v>0</v>
      </c>
      <c r="P22" s="57">
        <f t="shared" si="4"/>
        <v>0</v>
      </c>
      <c r="Q22" s="31">
        <v>17</v>
      </c>
      <c r="R22" s="46">
        <v>21</v>
      </c>
      <c r="S22" s="57">
        <f t="shared" si="5"/>
        <v>123.52941176470588</v>
      </c>
      <c r="T22" s="31">
        <v>14</v>
      </c>
      <c r="U22" s="46">
        <v>12</v>
      </c>
      <c r="V22" s="57">
        <f t="shared" si="6"/>
        <v>85.714285714285708</v>
      </c>
      <c r="W22" s="31">
        <v>14</v>
      </c>
      <c r="X22" s="46">
        <v>12</v>
      </c>
      <c r="Y22" s="57">
        <f t="shared" si="7"/>
        <v>85.714285714285708</v>
      </c>
      <c r="Z22" s="31">
        <v>12</v>
      </c>
      <c r="AA22" s="46">
        <v>12</v>
      </c>
      <c r="AB22" s="57">
        <f t="shared" si="8"/>
        <v>100</v>
      </c>
      <c r="AC22" s="29"/>
      <c r="AD22" s="32"/>
    </row>
    <row r="23" spans="1:30" s="33" customFormat="1" ht="18" customHeight="1" x14ac:dyDescent="0.25">
      <c r="A23" s="52" t="s">
        <v>42</v>
      </c>
      <c r="B23" s="31">
        <v>18</v>
      </c>
      <c r="C23" s="31">
        <v>34</v>
      </c>
      <c r="D23" s="57">
        <f t="shared" si="0"/>
        <v>188.88888888888889</v>
      </c>
      <c r="E23" s="31">
        <v>17</v>
      </c>
      <c r="F23" s="31">
        <v>33</v>
      </c>
      <c r="G23" s="57">
        <f t="shared" si="1"/>
        <v>194.11764705882354</v>
      </c>
      <c r="H23" s="31">
        <v>1</v>
      </c>
      <c r="I23" s="31">
        <v>0</v>
      </c>
      <c r="J23" s="57">
        <f t="shared" si="2"/>
        <v>0</v>
      </c>
      <c r="K23" s="31">
        <v>0</v>
      </c>
      <c r="L23" s="31">
        <v>0</v>
      </c>
      <c r="M23" s="57">
        <f t="shared" si="3"/>
        <v>0</v>
      </c>
      <c r="N23" s="31">
        <v>0</v>
      </c>
      <c r="O23" s="31">
        <v>0</v>
      </c>
      <c r="P23" s="57">
        <f t="shared" si="4"/>
        <v>0</v>
      </c>
      <c r="Q23" s="31">
        <v>16</v>
      </c>
      <c r="R23" s="46">
        <v>28</v>
      </c>
      <c r="S23" s="57">
        <f t="shared" si="5"/>
        <v>175</v>
      </c>
      <c r="T23" s="31">
        <v>14</v>
      </c>
      <c r="U23" s="46">
        <v>21</v>
      </c>
      <c r="V23" s="57">
        <f t="shared" si="6"/>
        <v>150</v>
      </c>
      <c r="W23" s="31">
        <v>13</v>
      </c>
      <c r="X23" s="46">
        <v>20</v>
      </c>
      <c r="Y23" s="57">
        <f t="shared" si="7"/>
        <v>153.84615384615387</v>
      </c>
      <c r="Z23" s="31">
        <v>9</v>
      </c>
      <c r="AA23" s="46">
        <v>19</v>
      </c>
      <c r="AB23" s="57">
        <f t="shared" si="8"/>
        <v>211.11111111111111</v>
      </c>
      <c r="AC23" s="29"/>
      <c r="AD23" s="32"/>
    </row>
    <row r="24" spans="1:30" s="33" customFormat="1" ht="18" customHeight="1" x14ac:dyDescent="0.25">
      <c r="A24" s="52" t="s">
        <v>43</v>
      </c>
      <c r="B24" s="31">
        <v>29</v>
      </c>
      <c r="C24" s="31">
        <v>32</v>
      </c>
      <c r="D24" s="57">
        <f t="shared" si="0"/>
        <v>110.34482758620689</v>
      </c>
      <c r="E24" s="31">
        <v>25</v>
      </c>
      <c r="F24" s="31">
        <v>29</v>
      </c>
      <c r="G24" s="57">
        <f t="shared" si="1"/>
        <v>115.99999999999999</v>
      </c>
      <c r="H24" s="31">
        <v>4</v>
      </c>
      <c r="I24" s="31">
        <v>2</v>
      </c>
      <c r="J24" s="57">
        <f t="shared" si="2"/>
        <v>50</v>
      </c>
      <c r="K24" s="31">
        <v>1</v>
      </c>
      <c r="L24" s="31">
        <v>0</v>
      </c>
      <c r="M24" s="57">
        <f t="shared" si="3"/>
        <v>0</v>
      </c>
      <c r="N24" s="31">
        <v>0</v>
      </c>
      <c r="O24" s="31">
        <v>2</v>
      </c>
      <c r="P24" s="57">
        <f t="shared" si="4"/>
        <v>0</v>
      </c>
      <c r="Q24" s="31">
        <v>23</v>
      </c>
      <c r="R24" s="46">
        <v>23</v>
      </c>
      <c r="S24" s="57">
        <f t="shared" si="5"/>
        <v>100</v>
      </c>
      <c r="T24" s="31">
        <v>21</v>
      </c>
      <c r="U24" s="46">
        <v>21</v>
      </c>
      <c r="V24" s="57">
        <f t="shared" si="6"/>
        <v>100</v>
      </c>
      <c r="W24" s="31">
        <v>18</v>
      </c>
      <c r="X24" s="46">
        <v>18</v>
      </c>
      <c r="Y24" s="57">
        <f t="shared" si="7"/>
        <v>100</v>
      </c>
      <c r="Z24" s="31">
        <v>18</v>
      </c>
      <c r="AA24" s="46">
        <v>17</v>
      </c>
      <c r="AB24" s="57">
        <f t="shared" si="8"/>
        <v>94.444444444444443</v>
      </c>
      <c r="AC24" s="29"/>
      <c r="AD24" s="32"/>
    </row>
    <row r="25" spans="1:30" s="33" customFormat="1" ht="18" customHeight="1" x14ac:dyDescent="0.25">
      <c r="A25" s="53" t="s">
        <v>44</v>
      </c>
      <c r="B25" s="31">
        <v>64</v>
      </c>
      <c r="C25" s="31">
        <v>74</v>
      </c>
      <c r="D25" s="57">
        <f t="shared" si="0"/>
        <v>115.625</v>
      </c>
      <c r="E25" s="31">
        <v>59</v>
      </c>
      <c r="F25" s="31">
        <v>68</v>
      </c>
      <c r="G25" s="57">
        <f t="shared" si="1"/>
        <v>115.2542372881356</v>
      </c>
      <c r="H25" s="31">
        <v>5</v>
      </c>
      <c r="I25" s="31">
        <v>8</v>
      </c>
      <c r="J25" s="57">
        <f t="shared" si="2"/>
        <v>160</v>
      </c>
      <c r="K25" s="31">
        <v>0</v>
      </c>
      <c r="L25" s="31">
        <v>1</v>
      </c>
      <c r="M25" s="57">
        <f t="shared" si="3"/>
        <v>0</v>
      </c>
      <c r="N25" s="31">
        <v>3</v>
      </c>
      <c r="O25" s="31">
        <v>8</v>
      </c>
      <c r="P25" s="57">
        <f t="shared" si="4"/>
        <v>266.66666666666663</v>
      </c>
      <c r="Q25" s="31">
        <v>40</v>
      </c>
      <c r="R25" s="46">
        <v>62</v>
      </c>
      <c r="S25" s="57">
        <f t="shared" si="5"/>
        <v>155</v>
      </c>
      <c r="T25" s="31">
        <v>45</v>
      </c>
      <c r="U25" s="46">
        <v>42</v>
      </c>
      <c r="V25" s="57">
        <f t="shared" si="6"/>
        <v>93.333333333333329</v>
      </c>
      <c r="W25" s="31">
        <v>42</v>
      </c>
      <c r="X25" s="46">
        <v>36</v>
      </c>
      <c r="Y25" s="57">
        <f t="shared" si="7"/>
        <v>85.714285714285708</v>
      </c>
      <c r="Z25" s="31">
        <v>38</v>
      </c>
      <c r="AA25" s="46">
        <v>30</v>
      </c>
      <c r="AB25" s="57">
        <f t="shared" si="8"/>
        <v>78.94736842105263</v>
      </c>
      <c r="AC25" s="29"/>
      <c r="AD25" s="32"/>
    </row>
    <row r="26" spans="1:30" s="33" customFormat="1" ht="18" customHeight="1" x14ac:dyDescent="0.25">
      <c r="A26" s="52" t="s">
        <v>45</v>
      </c>
      <c r="B26" s="31">
        <v>356</v>
      </c>
      <c r="C26" s="31">
        <v>388</v>
      </c>
      <c r="D26" s="57">
        <f t="shared" si="0"/>
        <v>108.98876404494382</v>
      </c>
      <c r="E26" s="31">
        <v>327</v>
      </c>
      <c r="F26" s="31">
        <v>352</v>
      </c>
      <c r="G26" s="57">
        <f t="shared" si="1"/>
        <v>107.64525993883791</v>
      </c>
      <c r="H26" s="31">
        <v>31</v>
      </c>
      <c r="I26" s="31">
        <v>32</v>
      </c>
      <c r="J26" s="57">
        <f t="shared" si="2"/>
        <v>103.2258064516129</v>
      </c>
      <c r="K26" s="31">
        <v>4</v>
      </c>
      <c r="L26" s="31">
        <v>1</v>
      </c>
      <c r="M26" s="57">
        <f t="shared" si="3"/>
        <v>25</v>
      </c>
      <c r="N26" s="31">
        <v>9</v>
      </c>
      <c r="O26" s="31">
        <v>1</v>
      </c>
      <c r="P26" s="57">
        <f t="shared" si="4"/>
        <v>11.111111111111111</v>
      </c>
      <c r="Q26" s="31">
        <v>165</v>
      </c>
      <c r="R26" s="46">
        <v>255</v>
      </c>
      <c r="S26" s="57">
        <f t="shared" si="5"/>
        <v>154.54545454545453</v>
      </c>
      <c r="T26" s="31">
        <v>260</v>
      </c>
      <c r="U26" s="46">
        <v>227</v>
      </c>
      <c r="V26" s="57">
        <f t="shared" si="6"/>
        <v>87.307692307692307</v>
      </c>
      <c r="W26" s="31">
        <v>231</v>
      </c>
      <c r="X26" s="46">
        <v>194</v>
      </c>
      <c r="Y26" s="57">
        <f t="shared" si="7"/>
        <v>83.98268398268398</v>
      </c>
      <c r="Z26" s="31">
        <v>201</v>
      </c>
      <c r="AA26" s="46">
        <v>176</v>
      </c>
      <c r="AB26" s="57">
        <f t="shared" si="8"/>
        <v>87.562189054726375</v>
      </c>
      <c r="AC26" s="29"/>
      <c r="AD26" s="32"/>
    </row>
    <row r="27" spans="1:30" s="33" customFormat="1" ht="18" customHeight="1" x14ac:dyDescent="0.25">
      <c r="A27" s="52" t="s">
        <v>46</v>
      </c>
      <c r="B27" s="31">
        <v>138</v>
      </c>
      <c r="C27" s="31">
        <v>194</v>
      </c>
      <c r="D27" s="57">
        <f t="shared" si="0"/>
        <v>140.57971014492753</v>
      </c>
      <c r="E27" s="31">
        <v>114</v>
      </c>
      <c r="F27" s="31">
        <v>171</v>
      </c>
      <c r="G27" s="57">
        <f t="shared" si="1"/>
        <v>150</v>
      </c>
      <c r="H27" s="31">
        <v>22</v>
      </c>
      <c r="I27" s="31">
        <v>24</v>
      </c>
      <c r="J27" s="57">
        <f t="shared" si="2"/>
        <v>109.09090909090908</v>
      </c>
      <c r="K27" s="31">
        <v>6</v>
      </c>
      <c r="L27" s="31">
        <v>7</v>
      </c>
      <c r="M27" s="57">
        <f t="shared" si="3"/>
        <v>116.66666666666667</v>
      </c>
      <c r="N27" s="31">
        <v>4</v>
      </c>
      <c r="O27" s="31">
        <v>9</v>
      </c>
      <c r="P27" s="57">
        <f t="shared" si="4"/>
        <v>225</v>
      </c>
      <c r="Q27" s="31">
        <v>96</v>
      </c>
      <c r="R27" s="46">
        <v>164</v>
      </c>
      <c r="S27" s="57">
        <f t="shared" si="5"/>
        <v>170.83333333333331</v>
      </c>
      <c r="T27" s="31">
        <v>87</v>
      </c>
      <c r="U27" s="46">
        <v>125</v>
      </c>
      <c r="V27" s="57">
        <f t="shared" si="6"/>
        <v>143.67816091954023</v>
      </c>
      <c r="W27" s="31">
        <v>65</v>
      </c>
      <c r="X27" s="46">
        <v>103</v>
      </c>
      <c r="Y27" s="57">
        <f t="shared" si="7"/>
        <v>158.46153846153845</v>
      </c>
      <c r="Z27" s="31">
        <v>59</v>
      </c>
      <c r="AA27" s="46">
        <v>95</v>
      </c>
      <c r="AB27" s="57">
        <f t="shared" si="8"/>
        <v>161.01694915254237</v>
      </c>
      <c r="AC27" s="29"/>
      <c r="AD27" s="32"/>
    </row>
    <row r="28" spans="1:30" s="33" customFormat="1" ht="18" customHeight="1" x14ac:dyDescent="0.25">
      <c r="A28" s="54" t="s">
        <v>47</v>
      </c>
      <c r="B28" s="31">
        <v>132</v>
      </c>
      <c r="C28" s="31">
        <v>120</v>
      </c>
      <c r="D28" s="57">
        <f t="shared" si="0"/>
        <v>90.909090909090907</v>
      </c>
      <c r="E28" s="31">
        <v>108</v>
      </c>
      <c r="F28" s="31">
        <v>98</v>
      </c>
      <c r="G28" s="57">
        <f t="shared" si="1"/>
        <v>90.740740740740748</v>
      </c>
      <c r="H28" s="31">
        <v>20</v>
      </c>
      <c r="I28" s="31">
        <v>15</v>
      </c>
      <c r="J28" s="57">
        <f t="shared" si="2"/>
        <v>75</v>
      </c>
      <c r="K28" s="31">
        <v>1</v>
      </c>
      <c r="L28" s="31">
        <v>3</v>
      </c>
      <c r="M28" s="57">
        <f t="shared" si="3"/>
        <v>300</v>
      </c>
      <c r="N28" s="31">
        <v>3</v>
      </c>
      <c r="O28" s="31">
        <v>0</v>
      </c>
      <c r="P28" s="57">
        <f t="shared" si="4"/>
        <v>0</v>
      </c>
      <c r="Q28" s="31">
        <v>92</v>
      </c>
      <c r="R28" s="46">
        <v>97</v>
      </c>
      <c r="S28" s="57">
        <f t="shared" si="5"/>
        <v>105.43478260869566</v>
      </c>
      <c r="T28" s="31">
        <v>90</v>
      </c>
      <c r="U28" s="46">
        <v>73</v>
      </c>
      <c r="V28" s="57">
        <f t="shared" si="6"/>
        <v>81.111111111111114</v>
      </c>
      <c r="W28" s="31">
        <v>74</v>
      </c>
      <c r="X28" s="46">
        <v>52</v>
      </c>
      <c r="Y28" s="57">
        <f t="shared" si="7"/>
        <v>70.270270270270274</v>
      </c>
      <c r="Z28" s="31">
        <v>68</v>
      </c>
      <c r="AA28" s="46">
        <v>46</v>
      </c>
      <c r="AB28" s="57">
        <f t="shared" si="8"/>
        <v>67.64705882352942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A11" sqref="A11:E12"/>
    </sheetView>
  </sheetViews>
  <sheetFormatPr defaultColWidth="8" defaultRowHeight="12.75" x14ac:dyDescent="0.2"/>
  <cols>
    <col min="1" max="1" width="60.85546875" style="2" customWidth="1"/>
    <col min="2" max="2" width="22.7109375" style="2" customWidth="1"/>
    <col min="3" max="3" width="22.855468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84.75" customHeight="1" x14ac:dyDescent="0.2">
      <c r="A1" s="90" t="s">
        <v>49</v>
      </c>
      <c r="B1" s="90"/>
      <c r="C1" s="90"/>
      <c r="D1" s="90"/>
      <c r="E1" s="90"/>
    </row>
    <row r="2" spans="1:11" s="3" customFormat="1" ht="23.25" customHeight="1" x14ac:dyDescent="0.25">
      <c r="A2" s="95" t="s">
        <v>0</v>
      </c>
      <c r="B2" s="91" t="s">
        <v>74</v>
      </c>
      <c r="C2" s="91" t="s">
        <v>75</v>
      </c>
      <c r="D2" s="93" t="s">
        <v>1</v>
      </c>
      <c r="E2" s="94"/>
    </row>
    <row r="3" spans="1:11" s="3" customFormat="1" ht="42" customHeight="1" x14ac:dyDescent="0.25">
      <c r="A3" s="96"/>
      <c r="B3" s="92"/>
      <c r="C3" s="92"/>
      <c r="D3" s="4" t="s">
        <v>2</v>
      </c>
      <c r="E3" s="5" t="s">
        <v>59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52</v>
      </c>
      <c r="B5" s="58">
        <f>'6'!B7</f>
        <v>481</v>
      </c>
      <c r="C5" s="58">
        <f>'6'!C7</f>
        <v>448</v>
      </c>
      <c r="D5" s="55">
        <f>IF(B5=0,0,C5/B5)*100</f>
        <v>93.139293139293144</v>
      </c>
      <c r="E5" s="49">
        <f>C5-B5</f>
        <v>-33</v>
      </c>
      <c r="K5" s="11"/>
    </row>
    <row r="6" spans="1:11" s="3" customFormat="1" ht="31.5" customHeight="1" x14ac:dyDescent="0.25">
      <c r="A6" s="9" t="s">
        <v>53</v>
      </c>
      <c r="B6" s="58">
        <f>'6'!E7</f>
        <v>386</v>
      </c>
      <c r="C6" s="58">
        <f>'6'!F7</f>
        <v>335</v>
      </c>
      <c r="D6" s="55">
        <f t="shared" ref="D6:D10" si="0">IF(B6=0,0,C6/B6)*100</f>
        <v>86.787564766839381</v>
      </c>
      <c r="E6" s="49">
        <f t="shared" ref="E6:E10" si="1">C6-B6</f>
        <v>-51</v>
      </c>
      <c r="K6" s="11"/>
    </row>
    <row r="7" spans="1:11" s="3" customFormat="1" ht="54.75" customHeight="1" x14ac:dyDescent="0.25">
      <c r="A7" s="12" t="s">
        <v>54</v>
      </c>
      <c r="B7" s="58">
        <f>'6'!H7</f>
        <v>70</v>
      </c>
      <c r="C7" s="58">
        <f>'6'!I7</f>
        <v>46</v>
      </c>
      <c r="D7" s="55">
        <f t="shared" si="0"/>
        <v>65.714285714285708</v>
      </c>
      <c r="E7" s="49">
        <f t="shared" si="1"/>
        <v>-24</v>
      </c>
      <c r="K7" s="11"/>
    </row>
    <row r="8" spans="1:11" s="3" customFormat="1" ht="35.25" customHeight="1" x14ac:dyDescent="0.25">
      <c r="A8" s="13" t="s">
        <v>55</v>
      </c>
      <c r="B8" s="58">
        <f>'6'!K7</f>
        <v>7</v>
      </c>
      <c r="C8" s="58">
        <f>'6'!L7</f>
        <v>0</v>
      </c>
      <c r="D8" s="55">
        <f t="shared" si="0"/>
        <v>0</v>
      </c>
      <c r="E8" s="49">
        <f t="shared" si="1"/>
        <v>-7</v>
      </c>
      <c r="K8" s="11"/>
    </row>
    <row r="9" spans="1:11" s="3" customFormat="1" ht="45.75" customHeight="1" x14ac:dyDescent="0.25">
      <c r="A9" s="13" t="s">
        <v>18</v>
      </c>
      <c r="B9" s="58">
        <f>'6'!N7</f>
        <v>3</v>
      </c>
      <c r="C9" s="58">
        <f>'6'!O7</f>
        <v>1</v>
      </c>
      <c r="D9" s="55">
        <f t="shared" si="0"/>
        <v>33.333333333333329</v>
      </c>
      <c r="E9" s="49">
        <f t="shared" si="1"/>
        <v>-2</v>
      </c>
      <c r="K9" s="11"/>
    </row>
    <row r="10" spans="1:11" s="3" customFormat="1" ht="55.5" customHeight="1" x14ac:dyDescent="0.25">
      <c r="A10" s="13" t="s">
        <v>56</v>
      </c>
      <c r="B10" s="58">
        <f>'6'!Q7</f>
        <v>288</v>
      </c>
      <c r="C10" s="58">
        <f>'6'!R7</f>
        <v>194</v>
      </c>
      <c r="D10" s="55">
        <f t="shared" si="0"/>
        <v>67.361111111111114</v>
      </c>
      <c r="E10" s="49">
        <f t="shared" si="1"/>
        <v>-94</v>
      </c>
      <c r="K10" s="11"/>
    </row>
    <row r="11" spans="1:11" s="3" customFormat="1" ht="12.75" customHeight="1" x14ac:dyDescent="0.25">
      <c r="A11" s="97" t="s">
        <v>4</v>
      </c>
      <c r="B11" s="98"/>
      <c r="C11" s="98"/>
      <c r="D11" s="98"/>
      <c r="E11" s="98"/>
      <c r="K11" s="11"/>
    </row>
    <row r="12" spans="1:11" s="3" customFormat="1" ht="15" customHeight="1" x14ac:dyDescent="0.25">
      <c r="A12" s="99"/>
      <c r="B12" s="100"/>
      <c r="C12" s="100"/>
      <c r="D12" s="100"/>
      <c r="E12" s="100"/>
      <c r="K12" s="11"/>
    </row>
    <row r="13" spans="1:11" s="3" customFormat="1" ht="20.25" customHeight="1" x14ac:dyDescent="0.25">
      <c r="A13" s="95" t="s">
        <v>0</v>
      </c>
      <c r="B13" s="101" t="s">
        <v>76</v>
      </c>
      <c r="C13" s="101" t="s">
        <v>77</v>
      </c>
      <c r="D13" s="93" t="s">
        <v>1</v>
      </c>
      <c r="E13" s="94"/>
      <c r="K13" s="11"/>
    </row>
    <row r="14" spans="1:11" ht="35.25" customHeight="1" x14ac:dyDescent="0.2">
      <c r="A14" s="96"/>
      <c r="B14" s="101"/>
      <c r="C14" s="101"/>
      <c r="D14" s="4" t="s">
        <v>2</v>
      </c>
      <c r="E14" s="5" t="s">
        <v>59</v>
      </c>
      <c r="K14" s="11"/>
    </row>
    <row r="15" spans="1:11" ht="24" customHeight="1" x14ac:dyDescent="0.2">
      <c r="A15" s="9" t="s">
        <v>52</v>
      </c>
      <c r="B15" s="59">
        <f>'6'!T7</f>
        <v>342</v>
      </c>
      <c r="C15" s="59">
        <f>'6'!U7</f>
        <v>303</v>
      </c>
      <c r="D15" s="48">
        <f t="shared" ref="D15:D17" si="2">C15/B15%</f>
        <v>88.596491228070178</v>
      </c>
      <c r="E15" s="49">
        <f t="shared" ref="E15:E17" si="3">C15-B15</f>
        <v>-39</v>
      </c>
      <c r="K15" s="11"/>
    </row>
    <row r="16" spans="1:11" ht="25.5" customHeight="1" x14ac:dyDescent="0.2">
      <c r="A16" s="1" t="s">
        <v>53</v>
      </c>
      <c r="B16" s="59">
        <f>'6'!W7</f>
        <v>250</v>
      </c>
      <c r="C16" s="59">
        <f>'6'!X7</f>
        <v>198</v>
      </c>
      <c r="D16" s="48">
        <f t="shared" si="2"/>
        <v>79.2</v>
      </c>
      <c r="E16" s="49">
        <f t="shared" si="3"/>
        <v>-52</v>
      </c>
      <c r="K16" s="11"/>
    </row>
    <row r="17" spans="1:11" ht="33.75" customHeight="1" x14ac:dyDescent="0.2">
      <c r="A17" s="1" t="s">
        <v>57</v>
      </c>
      <c r="B17" s="59">
        <f>'6'!Z7</f>
        <v>222</v>
      </c>
      <c r="C17" s="59">
        <f>'6'!AA7</f>
        <v>172</v>
      </c>
      <c r="D17" s="48">
        <f t="shared" si="2"/>
        <v>77.477477477477464</v>
      </c>
      <c r="E17" s="49">
        <f t="shared" si="3"/>
        <v>-50</v>
      </c>
      <c r="K17" s="11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X14" sqref="X14"/>
    </sheetView>
  </sheetViews>
  <sheetFormatPr defaultRowHeight="14.25" x14ac:dyDescent="0.2"/>
  <cols>
    <col min="1" max="1" width="29.140625" style="37" customWidth="1"/>
    <col min="2" max="2" width="8.85546875" style="37" customWidth="1"/>
    <col min="3" max="3" width="7.5703125" style="37" customWidth="1"/>
    <col min="4" max="4" width="8.28515625" style="37" customWidth="1"/>
    <col min="5" max="5" width="9.5703125" style="37" customWidth="1"/>
    <col min="6" max="6" width="8.7109375" style="37" customWidth="1"/>
    <col min="7" max="7" width="7.42578125" style="37" customWidth="1"/>
    <col min="8" max="8" width="8.85546875" style="37" customWidth="1"/>
    <col min="9" max="10" width="7.42578125" style="37" customWidth="1"/>
    <col min="11" max="11" width="7.85546875" style="37" customWidth="1"/>
    <col min="12" max="12" width="8.5703125" style="37" customWidth="1"/>
    <col min="13" max="13" width="9" style="37" customWidth="1"/>
    <col min="14" max="14" width="8" style="37" customWidth="1"/>
    <col min="15" max="15" width="7.140625" style="37" customWidth="1"/>
    <col min="16" max="16" width="8.140625" style="37" customWidth="1"/>
    <col min="17" max="17" width="7.7109375" style="37" customWidth="1"/>
    <col min="18" max="18" width="8.7109375" style="37" customWidth="1"/>
    <col min="19" max="19" width="8.140625" style="37" customWidth="1"/>
    <col min="20" max="20" width="8.42578125" style="37" customWidth="1"/>
    <col min="21" max="21" width="7.7109375" style="37" customWidth="1"/>
    <col min="22" max="22" width="8.140625" style="37" customWidth="1"/>
    <col min="23" max="23" width="7.28515625" style="37" customWidth="1"/>
    <col min="24" max="24" width="8" style="37" customWidth="1"/>
    <col min="25" max="25" width="8.28515625" style="37" customWidth="1"/>
    <col min="26" max="26" width="8" style="37" customWidth="1"/>
    <col min="27" max="27" width="7.7109375" style="37" customWidth="1"/>
    <col min="28" max="16384" width="9.140625" style="37"/>
  </cols>
  <sheetData>
    <row r="1" spans="1:32" s="22" customFormat="1" ht="84.75" customHeight="1" x14ac:dyDescent="0.35">
      <c r="B1" s="114" t="s">
        <v>80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21"/>
      <c r="O1" s="21"/>
      <c r="P1" s="21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60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6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28">
        <f>SUM(B8:B28)</f>
        <v>481</v>
      </c>
      <c r="C7" s="28">
        <f>SUM(C8:C28)</f>
        <v>448</v>
      </c>
      <c r="D7" s="56">
        <f>IF(B7=0,0,C7/B7)*100</f>
        <v>93.139293139293144</v>
      </c>
      <c r="E7" s="28">
        <f>SUM(E8:E28)</f>
        <v>386</v>
      </c>
      <c r="F7" s="28">
        <f>SUM(F8:F28)</f>
        <v>335</v>
      </c>
      <c r="G7" s="56">
        <f>IF(E7=0,0,F7/E7)*100</f>
        <v>86.787564766839381</v>
      </c>
      <c r="H7" s="28">
        <f>SUM(H8:H28)</f>
        <v>70</v>
      </c>
      <c r="I7" s="28">
        <f>SUM(I8:I28)</f>
        <v>46</v>
      </c>
      <c r="J7" s="56">
        <f>IF(H7=0,0,I7/H7)*100</f>
        <v>65.714285714285708</v>
      </c>
      <c r="K7" s="28">
        <f>SUM(K8:K28)</f>
        <v>7</v>
      </c>
      <c r="L7" s="28">
        <f>SUM(L8:L28)</f>
        <v>0</v>
      </c>
      <c r="M7" s="56">
        <f>IF(K7=0,0,L7/K7)*100</f>
        <v>0</v>
      </c>
      <c r="N7" s="28">
        <f>SUM(N8:N28)</f>
        <v>3</v>
      </c>
      <c r="O7" s="28">
        <f>SUM(O8:O28)</f>
        <v>1</v>
      </c>
      <c r="P7" s="56">
        <f>IF(N7=0,0,O7/N7)*100</f>
        <v>33.333333333333329</v>
      </c>
      <c r="Q7" s="28">
        <f>SUM(Q8:Q28)</f>
        <v>288</v>
      </c>
      <c r="R7" s="28">
        <f>SUM(R8:R28)</f>
        <v>194</v>
      </c>
      <c r="S7" s="56">
        <f>IF(Q7=0,0,R7/Q7)*100</f>
        <v>67.361111111111114</v>
      </c>
      <c r="T7" s="28">
        <f>SUM(T8:T28)</f>
        <v>342</v>
      </c>
      <c r="U7" s="28">
        <f>SUM(U8:U28)</f>
        <v>303</v>
      </c>
      <c r="V7" s="56">
        <f>IF(T7=0,0,U7/T7)*100</f>
        <v>88.596491228070178</v>
      </c>
      <c r="W7" s="28">
        <f>SUM(W8:W28)</f>
        <v>250</v>
      </c>
      <c r="X7" s="28">
        <f>SUM(X8:X28)</f>
        <v>198</v>
      </c>
      <c r="Y7" s="56">
        <f>IF(W7=0,0,X7/W7)*100</f>
        <v>79.2</v>
      </c>
      <c r="Z7" s="28">
        <f>SUM(Z8:Z28)</f>
        <v>222</v>
      </c>
      <c r="AA7" s="28">
        <f>SUM(AA8:AA28)</f>
        <v>172</v>
      </c>
      <c r="AB7" s="56">
        <f>IF(Z7=0,0,AA7/Z7)*100</f>
        <v>77.477477477477478</v>
      </c>
      <c r="AC7" s="29"/>
      <c r="AF7" s="33"/>
    </row>
    <row r="8" spans="1:32" s="33" customFormat="1" ht="18" customHeight="1" x14ac:dyDescent="0.25">
      <c r="A8" s="51" t="s">
        <v>27</v>
      </c>
      <c r="B8" s="31">
        <v>18</v>
      </c>
      <c r="C8" s="31">
        <v>7</v>
      </c>
      <c r="D8" s="57">
        <f t="shared" ref="D8:D28" si="0">IF(B8=0,0,C8/B8)*100</f>
        <v>38.888888888888893</v>
      </c>
      <c r="E8" s="31">
        <v>18</v>
      </c>
      <c r="F8" s="31">
        <v>7</v>
      </c>
      <c r="G8" s="57">
        <f t="shared" ref="G8:G28" si="1">IF(E8=0,0,F8/E8)*100</f>
        <v>38.888888888888893</v>
      </c>
      <c r="H8" s="31">
        <v>2</v>
      </c>
      <c r="I8" s="31">
        <v>0</v>
      </c>
      <c r="J8" s="57">
        <f t="shared" ref="J8:J28" si="2">IF(H8=0,0,I8/H8)*100</f>
        <v>0</v>
      </c>
      <c r="K8" s="31">
        <v>0</v>
      </c>
      <c r="L8" s="31">
        <v>0</v>
      </c>
      <c r="M8" s="57">
        <f t="shared" ref="M8:M28" si="3">IF(K8=0,0,L8/K8)*100</f>
        <v>0</v>
      </c>
      <c r="N8" s="31">
        <v>0</v>
      </c>
      <c r="O8" s="31">
        <v>0</v>
      </c>
      <c r="P8" s="57">
        <f t="shared" ref="P8:P28" si="4">IF(N8=0,0,O8/N8)*100</f>
        <v>0</v>
      </c>
      <c r="Q8" s="31">
        <v>16</v>
      </c>
      <c r="R8" s="46">
        <v>7</v>
      </c>
      <c r="S8" s="57">
        <f t="shared" ref="S8:S28" si="5">IF(Q8=0,0,R8/Q8)*100</f>
        <v>43.75</v>
      </c>
      <c r="T8" s="31">
        <v>11</v>
      </c>
      <c r="U8" s="46">
        <v>3</v>
      </c>
      <c r="V8" s="57">
        <f t="shared" ref="V8:V28" si="6">IF(T8=0,0,U8/T8)*100</f>
        <v>27.27272727272727</v>
      </c>
      <c r="W8" s="31">
        <v>11</v>
      </c>
      <c r="X8" s="46">
        <v>3</v>
      </c>
      <c r="Y8" s="57">
        <f t="shared" ref="Y8:Y28" si="7">IF(W8=0,0,X8/W8)*100</f>
        <v>27.27272727272727</v>
      </c>
      <c r="Z8" s="31">
        <v>10</v>
      </c>
      <c r="AA8" s="46">
        <v>3</v>
      </c>
      <c r="AB8" s="57">
        <f t="shared" ref="AB8:AB28" si="8">IF(Z8=0,0,AA8/Z8)*100</f>
        <v>30</v>
      </c>
      <c r="AC8" s="29"/>
      <c r="AD8" s="32"/>
    </row>
    <row r="9" spans="1:32" s="34" customFormat="1" ht="18" customHeight="1" x14ac:dyDescent="0.25">
      <c r="A9" s="52" t="s">
        <v>28</v>
      </c>
      <c r="B9" s="31">
        <v>7</v>
      </c>
      <c r="C9" s="31">
        <v>10</v>
      </c>
      <c r="D9" s="57">
        <f t="shared" si="0"/>
        <v>142.85714285714286</v>
      </c>
      <c r="E9" s="31">
        <v>7</v>
      </c>
      <c r="F9" s="31">
        <v>10</v>
      </c>
      <c r="G9" s="57">
        <f t="shared" si="1"/>
        <v>142.85714285714286</v>
      </c>
      <c r="H9" s="31">
        <v>0</v>
      </c>
      <c r="I9" s="31">
        <v>3</v>
      </c>
      <c r="J9" s="57">
        <f t="shared" si="2"/>
        <v>0</v>
      </c>
      <c r="K9" s="31">
        <v>0</v>
      </c>
      <c r="L9" s="31">
        <v>0</v>
      </c>
      <c r="M9" s="57">
        <f t="shared" si="3"/>
        <v>0</v>
      </c>
      <c r="N9" s="31">
        <v>0</v>
      </c>
      <c r="O9" s="31">
        <v>0</v>
      </c>
      <c r="P9" s="57">
        <f t="shared" si="4"/>
        <v>0</v>
      </c>
      <c r="Q9" s="31">
        <v>7</v>
      </c>
      <c r="R9" s="46">
        <v>7</v>
      </c>
      <c r="S9" s="57">
        <f t="shared" si="5"/>
        <v>100</v>
      </c>
      <c r="T9" s="31">
        <v>7</v>
      </c>
      <c r="U9" s="46">
        <v>5</v>
      </c>
      <c r="V9" s="57">
        <f t="shared" si="6"/>
        <v>71.428571428571431</v>
      </c>
      <c r="W9" s="31">
        <v>7</v>
      </c>
      <c r="X9" s="46">
        <v>5</v>
      </c>
      <c r="Y9" s="57">
        <f t="shared" si="7"/>
        <v>71.428571428571431</v>
      </c>
      <c r="Z9" s="31">
        <v>7</v>
      </c>
      <c r="AA9" s="46">
        <v>4</v>
      </c>
      <c r="AB9" s="57">
        <f t="shared" si="8"/>
        <v>57.142857142857139</v>
      </c>
      <c r="AC9" s="29"/>
      <c r="AD9" s="32"/>
    </row>
    <row r="10" spans="1:32" s="33" customFormat="1" ht="18" customHeight="1" x14ac:dyDescent="0.25">
      <c r="A10" s="52" t="s">
        <v>29</v>
      </c>
      <c r="B10" s="31">
        <v>23</v>
      </c>
      <c r="C10" s="31">
        <v>17</v>
      </c>
      <c r="D10" s="57">
        <f t="shared" si="0"/>
        <v>73.91304347826086</v>
      </c>
      <c r="E10" s="31">
        <v>19</v>
      </c>
      <c r="F10" s="31">
        <v>14</v>
      </c>
      <c r="G10" s="57">
        <f t="shared" si="1"/>
        <v>73.68421052631578</v>
      </c>
      <c r="H10" s="31">
        <v>5</v>
      </c>
      <c r="I10" s="31">
        <v>0</v>
      </c>
      <c r="J10" s="57">
        <f t="shared" si="2"/>
        <v>0</v>
      </c>
      <c r="K10" s="31">
        <v>0</v>
      </c>
      <c r="L10" s="31">
        <v>0</v>
      </c>
      <c r="M10" s="57">
        <f t="shared" si="3"/>
        <v>0</v>
      </c>
      <c r="N10" s="31">
        <v>0</v>
      </c>
      <c r="O10" s="31">
        <v>0</v>
      </c>
      <c r="P10" s="57">
        <f t="shared" si="4"/>
        <v>0</v>
      </c>
      <c r="Q10" s="31">
        <v>15</v>
      </c>
      <c r="R10" s="46">
        <v>14</v>
      </c>
      <c r="S10" s="57">
        <f t="shared" si="5"/>
        <v>93.333333333333329</v>
      </c>
      <c r="T10" s="31">
        <v>16</v>
      </c>
      <c r="U10" s="46">
        <v>14</v>
      </c>
      <c r="V10" s="57">
        <f t="shared" si="6"/>
        <v>87.5</v>
      </c>
      <c r="W10" s="31">
        <v>13</v>
      </c>
      <c r="X10" s="46">
        <v>11</v>
      </c>
      <c r="Y10" s="57">
        <f t="shared" si="7"/>
        <v>84.615384615384613</v>
      </c>
      <c r="Z10" s="31">
        <v>10</v>
      </c>
      <c r="AA10" s="46">
        <v>9</v>
      </c>
      <c r="AB10" s="57">
        <f t="shared" si="8"/>
        <v>90</v>
      </c>
      <c r="AC10" s="29"/>
      <c r="AD10" s="32"/>
    </row>
    <row r="11" spans="1:32" s="33" customFormat="1" ht="18" customHeight="1" x14ac:dyDescent="0.25">
      <c r="A11" s="52" t="s">
        <v>30</v>
      </c>
      <c r="B11" s="31">
        <v>20</v>
      </c>
      <c r="C11" s="31">
        <v>15</v>
      </c>
      <c r="D11" s="57">
        <f t="shared" si="0"/>
        <v>75</v>
      </c>
      <c r="E11" s="31">
        <v>19</v>
      </c>
      <c r="F11" s="31">
        <v>14</v>
      </c>
      <c r="G11" s="57">
        <f t="shared" si="1"/>
        <v>73.68421052631578</v>
      </c>
      <c r="H11" s="31">
        <v>7</v>
      </c>
      <c r="I11" s="31">
        <v>1</v>
      </c>
      <c r="J11" s="57">
        <f t="shared" si="2"/>
        <v>14.285714285714285</v>
      </c>
      <c r="K11" s="31">
        <v>0</v>
      </c>
      <c r="L11" s="31">
        <v>0</v>
      </c>
      <c r="M11" s="57">
        <f t="shared" si="3"/>
        <v>0</v>
      </c>
      <c r="N11" s="31">
        <v>0</v>
      </c>
      <c r="O11" s="31">
        <v>0</v>
      </c>
      <c r="P11" s="57">
        <f t="shared" si="4"/>
        <v>0</v>
      </c>
      <c r="Q11" s="31">
        <v>14</v>
      </c>
      <c r="R11" s="46">
        <v>10</v>
      </c>
      <c r="S11" s="57">
        <f t="shared" si="5"/>
        <v>71.428571428571431</v>
      </c>
      <c r="T11" s="31">
        <v>14</v>
      </c>
      <c r="U11" s="46">
        <v>8</v>
      </c>
      <c r="V11" s="57">
        <f t="shared" si="6"/>
        <v>57.142857142857139</v>
      </c>
      <c r="W11" s="31">
        <v>13</v>
      </c>
      <c r="X11" s="46">
        <v>7</v>
      </c>
      <c r="Y11" s="57">
        <f t="shared" si="7"/>
        <v>53.846153846153847</v>
      </c>
      <c r="Z11" s="31">
        <v>11</v>
      </c>
      <c r="AA11" s="46">
        <v>6</v>
      </c>
      <c r="AB11" s="57">
        <f t="shared" si="8"/>
        <v>54.54545454545454</v>
      </c>
      <c r="AC11" s="29"/>
      <c r="AD11" s="32"/>
    </row>
    <row r="12" spans="1:32" s="33" customFormat="1" ht="18" customHeight="1" x14ac:dyDescent="0.25">
      <c r="A12" s="52" t="s">
        <v>31</v>
      </c>
      <c r="B12" s="31">
        <v>18</v>
      </c>
      <c r="C12" s="31">
        <v>11</v>
      </c>
      <c r="D12" s="57">
        <f t="shared" si="0"/>
        <v>61.111111111111114</v>
      </c>
      <c r="E12" s="31">
        <v>18</v>
      </c>
      <c r="F12" s="31">
        <v>11</v>
      </c>
      <c r="G12" s="57">
        <f t="shared" si="1"/>
        <v>61.111111111111114</v>
      </c>
      <c r="H12" s="31">
        <v>7</v>
      </c>
      <c r="I12" s="31">
        <v>2</v>
      </c>
      <c r="J12" s="57">
        <f t="shared" si="2"/>
        <v>28.571428571428569</v>
      </c>
      <c r="K12" s="31">
        <v>0</v>
      </c>
      <c r="L12" s="31">
        <v>0</v>
      </c>
      <c r="M12" s="57">
        <f t="shared" si="3"/>
        <v>0</v>
      </c>
      <c r="N12" s="31">
        <v>0</v>
      </c>
      <c r="O12" s="31">
        <v>0</v>
      </c>
      <c r="P12" s="57">
        <f t="shared" si="4"/>
        <v>0</v>
      </c>
      <c r="Q12" s="31">
        <v>15</v>
      </c>
      <c r="R12" s="46">
        <v>10</v>
      </c>
      <c r="S12" s="57">
        <f t="shared" si="5"/>
        <v>66.666666666666657</v>
      </c>
      <c r="T12" s="31">
        <v>10</v>
      </c>
      <c r="U12" s="46">
        <v>8</v>
      </c>
      <c r="V12" s="57">
        <f t="shared" si="6"/>
        <v>80</v>
      </c>
      <c r="W12" s="31">
        <v>10</v>
      </c>
      <c r="X12" s="46">
        <v>8</v>
      </c>
      <c r="Y12" s="57">
        <f t="shared" si="7"/>
        <v>80</v>
      </c>
      <c r="Z12" s="31">
        <v>10</v>
      </c>
      <c r="AA12" s="46">
        <v>7</v>
      </c>
      <c r="AB12" s="57">
        <f t="shared" si="8"/>
        <v>70</v>
      </c>
      <c r="AC12" s="29"/>
      <c r="AD12" s="32"/>
    </row>
    <row r="13" spans="1:32" s="33" customFormat="1" ht="18" customHeight="1" x14ac:dyDescent="0.25">
      <c r="A13" s="52" t="s">
        <v>32</v>
      </c>
      <c r="B13" s="31">
        <v>16</v>
      </c>
      <c r="C13" s="31">
        <v>8</v>
      </c>
      <c r="D13" s="57">
        <f t="shared" si="0"/>
        <v>50</v>
      </c>
      <c r="E13" s="31">
        <v>14</v>
      </c>
      <c r="F13" s="31">
        <v>7</v>
      </c>
      <c r="G13" s="57">
        <f t="shared" si="1"/>
        <v>50</v>
      </c>
      <c r="H13" s="31">
        <v>2</v>
      </c>
      <c r="I13" s="31">
        <v>0</v>
      </c>
      <c r="J13" s="57">
        <f t="shared" si="2"/>
        <v>0</v>
      </c>
      <c r="K13" s="31">
        <v>0</v>
      </c>
      <c r="L13" s="31">
        <v>0</v>
      </c>
      <c r="M13" s="57">
        <f t="shared" si="3"/>
        <v>0</v>
      </c>
      <c r="N13" s="31">
        <v>0</v>
      </c>
      <c r="O13" s="31">
        <v>0</v>
      </c>
      <c r="P13" s="57">
        <f t="shared" si="4"/>
        <v>0</v>
      </c>
      <c r="Q13" s="31">
        <v>10</v>
      </c>
      <c r="R13" s="46">
        <v>5</v>
      </c>
      <c r="S13" s="57">
        <f t="shared" si="5"/>
        <v>50</v>
      </c>
      <c r="T13" s="31">
        <v>11</v>
      </c>
      <c r="U13" s="46">
        <v>5</v>
      </c>
      <c r="V13" s="57">
        <f t="shared" si="6"/>
        <v>45.454545454545453</v>
      </c>
      <c r="W13" s="31">
        <v>10</v>
      </c>
      <c r="X13" s="46">
        <v>4</v>
      </c>
      <c r="Y13" s="57">
        <f t="shared" si="7"/>
        <v>40</v>
      </c>
      <c r="Z13" s="31">
        <v>9</v>
      </c>
      <c r="AA13" s="46">
        <v>3</v>
      </c>
      <c r="AB13" s="57">
        <f t="shared" si="8"/>
        <v>33.333333333333329</v>
      </c>
      <c r="AC13" s="29"/>
      <c r="AD13" s="32"/>
    </row>
    <row r="14" spans="1:32" s="33" customFormat="1" ht="18" customHeight="1" x14ac:dyDescent="0.25">
      <c r="A14" s="52" t="s">
        <v>33</v>
      </c>
      <c r="B14" s="31">
        <v>7</v>
      </c>
      <c r="C14" s="31">
        <v>5</v>
      </c>
      <c r="D14" s="57">
        <f t="shared" si="0"/>
        <v>71.428571428571431</v>
      </c>
      <c r="E14" s="31">
        <v>6</v>
      </c>
      <c r="F14" s="31">
        <v>4</v>
      </c>
      <c r="G14" s="57">
        <f t="shared" si="1"/>
        <v>66.666666666666657</v>
      </c>
      <c r="H14" s="31">
        <v>1</v>
      </c>
      <c r="I14" s="31">
        <v>1</v>
      </c>
      <c r="J14" s="57">
        <f t="shared" si="2"/>
        <v>100</v>
      </c>
      <c r="K14" s="31">
        <v>0</v>
      </c>
      <c r="L14" s="31">
        <v>0</v>
      </c>
      <c r="M14" s="57">
        <f t="shared" si="3"/>
        <v>0</v>
      </c>
      <c r="N14" s="31">
        <v>0</v>
      </c>
      <c r="O14" s="31">
        <v>1</v>
      </c>
      <c r="P14" s="57">
        <f t="shared" si="4"/>
        <v>0</v>
      </c>
      <c r="Q14" s="31">
        <v>5</v>
      </c>
      <c r="R14" s="46">
        <v>3</v>
      </c>
      <c r="S14" s="57">
        <f t="shared" si="5"/>
        <v>60</v>
      </c>
      <c r="T14" s="31">
        <v>6</v>
      </c>
      <c r="U14" s="46">
        <v>2</v>
      </c>
      <c r="V14" s="57">
        <f t="shared" si="6"/>
        <v>33.333333333333329</v>
      </c>
      <c r="W14" s="31">
        <v>5</v>
      </c>
      <c r="X14" s="46">
        <v>1</v>
      </c>
      <c r="Y14" s="57">
        <f t="shared" si="7"/>
        <v>20</v>
      </c>
      <c r="Z14" s="31">
        <v>5</v>
      </c>
      <c r="AA14" s="46">
        <v>1</v>
      </c>
      <c r="AB14" s="57">
        <f t="shared" si="8"/>
        <v>20</v>
      </c>
      <c r="AC14" s="29"/>
      <c r="AD14" s="32"/>
    </row>
    <row r="15" spans="1:32" s="33" customFormat="1" ht="18" customHeight="1" x14ac:dyDescent="0.25">
      <c r="A15" s="52" t="s">
        <v>34</v>
      </c>
      <c r="B15" s="31">
        <v>3</v>
      </c>
      <c r="C15" s="31">
        <v>1</v>
      </c>
      <c r="D15" s="57">
        <f t="shared" si="0"/>
        <v>33.333333333333329</v>
      </c>
      <c r="E15" s="31">
        <v>3</v>
      </c>
      <c r="F15" s="31">
        <v>1</v>
      </c>
      <c r="G15" s="57">
        <f t="shared" si="1"/>
        <v>33.333333333333329</v>
      </c>
      <c r="H15" s="31">
        <v>0</v>
      </c>
      <c r="I15" s="31">
        <v>1</v>
      </c>
      <c r="J15" s="57">
        <f t="shared" si="2"/>
        <v>0</v>
      </c>
      <c r="K15" s="31">
        <v>1</v>
      </c>
      <c r="L15" s="31">
        <v>0</v>
      </c>
      <c r="M15" s="57">
        <f t="shared" si="3"/>
        <v>0</v>
      </c>
      <c r="N15" s="31">
        <v>0</v>
      </c>
      <c r="O15" s="31">
        <v>0</v>
      </c>
      <c r="P15" s="57">
        <f t="shared" si="4"/>
        <v>0</v>
      </c>
      <c r="Q15" s="31">
        <v>1</v>
      </c>
      <c r="R15" s="46">
        <v>1</v>
      </c>
      <c r="S15" s="57">
        <f t="shared" si="5"/>
        <v>100</v>
      </c>
      <c r="T15" s="31">
        <v>1</v>
      </c>
      <c r="U15" s="46">
        <v>0</v>
      </c>
      <c r="V15" s="57">
        <f t="shared" si="6"/>
        <v>0</v>
      </c>
      <c r="W15" s="31">
        <v>1</v>
      </c>
      <c r="X15" s="46">
        <v>0</v>
      </c>
      <c r="Y15" s="57">
        <f t="shared" si="7"/>
        <v>0</v>
      </c>
      <c r="Z15" s="31">
        <v>1</v>
      </c>
      <c r="AA15" s="46">
        <v>0</v>
      </c>
      <c r="AB15" s="57">
        <f t="shared" si="8"/>
        <v>0</v>
      </c>
      <c r="AC15" s="29"/>
      <c r="AD15" s="32"/>
    </row>
    <row r="16" spans="1:32" s="33" customFormat="1" ht="18" customHeight="1" x14ac:dyDescent="0.25">
      <c r="A16" s="52" t="s">
        <v>35</v>
      </c>
      <c r="B16" s="31">
        <v>2</v>
      </c>
      <c r="C16" s="31">
        <v>5</v>
      </c>
      <c r="D16" s="57">
        <f t="shared" si="0"/>
        <v>250</v>
      </c>
      <c r="E16" s="31">
        <v>0</v>
      </c>
      <c r="F16" s="31">
        <v>3</v>
      </c>
      <c r="G16" s="57">
        <f t="shared" si="1"/>
        <v>0</v>
      </c>
      <c r="H16" s="31">
        <v>0</v>
      </c>
      <c r="I16" s="31">
        <v>0</v>
      </c>
      <c r="J16" s="57">
        <f t="shared" si="2"/>
        <v>0</v>
      </c>
      <c r="K16" s="31">
        <v>0</v>
      </c>
      <c r="L16" s="31">
        <v>0</v>
      </c>
      <c r="M16" s="57">
        <f t="shared" si="3"/>
        <v>0</v>
      </c>
      <c r="N16" s="31">
        <v>0</v>
      </c>
      <c r="O16" s="31">
        <v>0</v>
      </c>
      <c r="P16" s="57">
        <f t="shared" si="4"/>
        <v>0</v>
      </c>
      <c r="Q16" s="31">
        <v>0</v>
      </c>
      <c r="R16" s="46">
        <v>3</v>
      </c>
      <c r="S16" s="57">
        <f t="shared" si="5"/>
        <v>0</v>
      </c>
      <c r="T16" s="31">
        <v>2</v>
      </c>
      <c r="U16" s="46">
        <v>5</v>
      </c>
      <c r="V16" s="57">
        <f t="shared" si="6"/>
        <v>250</v>
      </c>
      <c r="W16" s="31">
        <v>0</v>
      </c>
      <c r="X16" s="46">
        <v>3</v>
      </c>
      <c r="Y16" s="57">
        <f t="shared" si="7"/>
        <v>0</v>
      </c>
      <c r="Z16" s="31">
        <v>0</v>
      </c>
      <c r="AA16" s="46">
        <v>3</v>
      </c>
      <c r="AB16" s="57">
        <f t="shared" si="8"/>
        <v>0</v>
      </c>
      <c r="AC16" s="29"/>
      <c r="AD16" s="32"/>
    </row>
    <row r="17" spans="1:30" s="33" customFormat="1" ht="18" customHeight="1" x14ac:dyDescent="0.25">
      <c r="A17" s="52" t="s">
        <v>36</v>
      </c>
      <c r="B17" s="31">
        <v>6</v>
      </c>
      <c r="C17" s="31">
        <v>3</v>
      </c>
      <c r="D17" s="57">
        <f t="shared" si="0"/>
        <v>50</v>
      </c>
      <c r="E17" s="31">
        <v>6</v>
      </c>
      <c r="F17" s="31">
        <v>3</v>
      </c>
      <c r="G17" s="57">
        <f t="shared" si="1"/>
        <v>50</v>
      </c>
      <c r="H17" s="31">
        <v>1</v>
      </c>
      <c r="I17" s="31">
        <v>0</v>
      </c>
      <c r="J17" s="57">
        <f t="shared" si="2"/>
        <v>0</v>
      </c>
      <c r="K17" s="31">
        <v>0</v>
      </c>
      <c r="L17" s="31">
        <v>0</v>
      </c>
      <c r="M17" s="57">
        <f t="shared" si="3"/>
        <v>0</v>
      </c>
      <c r="N17" s="31">
        <v>0</v>
      </c>
      <c r="O17" s="31">
        <v>0</v>
      </c>
      <c r="P17" s="57">
        <f t="shared" si="4"/>
        <v>0</v>
      </c>
      <c r="Q17" s="31">
        <v>5</v>
      </c>
      <c r="R17" s="46">
        <v>2</v>
      </c>
      <c r="S17" s="57">
        <f t="shared" si="5"/>
        <v>40</v>
      </c>
      <c r="T17" s="31">
        <v>3</v>
      </c>
      <c r="U17" s="46">
        <v>2</v>
      </c>
      <c r="V17" s="57">
        <f t="shared" si="6"/>
        <v>66.666666666666657</v>
      </c>
      <c r="W17" s="31">
        <v>3</v>
      </c>
      <c r="X17" s="46">
        <v>2</v>
      </c>
      <c r="Y17" s="57">
        <f t="shared" si="7"/>
        <v>66.666666666666657</v>
      </c>
      <c r="Z17" s="31">
        <v>3</v>
      </c>
      <c r="AA17" s="46">
        <v>2</v>
      </c>
      <c r="AB17" s="57">
        <f t="shared" si="8"/>
        <v>66.666666666666657</v>
      </c>
      <c r="AC17" s="29"/>
      <c r="AD17" s="32"/>
    </row>
    <row r="18" spans="1:30" s="33" customFormat="1" ht="18" customHeight="1" x14ac:dyDescent="0.25">
      <c r="A18" s="52" t="s">
        <v>37</v>
      </c>
      <c r="B18" s="31">
        <v>1</v>
      </c>
      <c r="C18" s="31">
        <v>0</v>
      </c>
      <c r="D18" s="57">
        <f t="shared" si="0"/>
        <v>0</v>
      </c>
      <c r="E18" s="31">
        <v>1</v>
      </c>
      <c r="F18" s="31">
        <v>0</v>
      </c>
      <c r="G18" s="57">
        <f t="shared" si="1"/>
        <v>0</v>
      </c>
      <c r="H18" s="31">
        <v>0</v>
      </c>
      <c r="I18" s="31">
        <v>0</v>
      </c>
      <c r="J18" s="57">
        <f t="shared" si="2"/>
        <v>0</v>
      </c>
      <c r="K18" s="31">
        <v>1</v>
      </c>
      <c r="L18" s="31">
        <v>0</v>
      </c>
      <c r="M18" s="57">
        <f t="shared" si="3"/>
        <v>0</v>
      </c>
      <c r="N18" s="31">
        <v>0</v>
      </c>
      <c r="O18" s="31">
        <v>0</v>
      </c>
      <c r="P18" s="57">
        <f t="shared" si="4"/>
        <v>0</v>
      </c>
      <c r="Q18" s="31">
        <v>1</v>
      </c>
      <c r="R18" s="46">
        <v>0</v>
      </c>
      <c r="S18" s="57">
        <f t="shared" si="5"/>
        <v>0</v>
      </c>
      <c r="T18" s="31">
        <v>1</v>
      </c>
      <c r="U18" s="46">
        <v>0</v>
      </c>
      <c r="V18" s="57">
        <f t="shared" si="6"/>
        <v>0</v>
      </c>
      <c r="W18" s="31">
        <v>1</v>
      </c>
      <c r="X18" s="46">
        <v>0</v>
      </c>
      <c r="Y18" s="57">
        <f t="shared" si="7"/>
        <v>0</v>
      </c>
      <c r="Z18" s="31">
        <v>1</v>
      </c>
      <c r="AA18" s="46">
        <v>0</v>
      </c>
      <c r="AB18" s="57">
        <f t="shared" si="8"/>
        <v>0</v>
      </c>
      <c r="AC18" s="29"/>
      <c r="AD18" s="32"/>
    </row>
    <row r="19" spans="1:30" s="33" customFormat="1" ht="18" customHeight="1" x14ac:dyDescent="0.25">
      <c r="A19" s="52" t="s">
        <v>38</v>
      </c>
      <c r="B19" s="31">
        <v>6</v>
      </c>
      <c r="C19" s="31">
        <v>12</v>
      </c>
      <c r="D19" s="57">
        <f t="shared" si="0"/>
        <v>200</v>
      </c>
      <c r="E19" s="31">
        <v>6</v>
      </c>
      <c r="F19" s="31">
        <v>12</v>
      </c>
      <c r="G19" s="57">
        <f t="shared" si="1"/>
        <v>200</v>
      </c>
      <c r="H19" s="31">
        <v>1</v>
      </c>
      <c r="I19" s="31">
        <v>1</v>
      </c>
      <c r="J19" s="57">
        <f t="shared" si="2"/>
        <v>100</v>
      </c>
      <c r="K19" s="31">
        <v>0</v>
      </c>
      <c r="L19" s="31">
        <v>0</v>
      </c>
      <c r="M19" s="57">
        <f t="shared" si="3"/>
        <v>0</v>
      </c>
      <c r="N19" s="31">
        <v>0</v>
      </c>
      <c r="O19" s="31">
        <v>0</v>
      </c>
      <c r="P19" s="57">
        <f t="shared" si="4"/>
        <v>0</v>
      </c>
      <c r="Q19" s="31">
        <v>5</v>
      </c>
      <c r="R19" s="46">
        <v>12</v>
      </c>
      <c r="S19" s="57">
        <f t="shared" si="5"/>
        <v>240</v>
      </c>
      <c r="T19" s="31">
        <v>2</v>
      </c>
      <c r="U19" s="46">
        <v>9</v>
      </c>
      <c r="V19" s="57">
        <f t="shared" si="6"/>
        <v>450</v>
      </c>
      <c r="W19" s="31">
        <v>2</v>
      </c>
      <c r="X19" s="46">
        <v>9</v>
      </c>
      <c r="Y19" s="57">
        <f t="shared" si="7"/>
        <v>450</v>
      </c>
      <c r="Z19" s="31">
        <v>2</v>
      </c>
      <c r="AA19" s="46">
        <v>9</v>
      </c>
      <c r="AB19" s="57">
        <f t="shared" si="8"/>
        <v>450</v>
      </c>
      <c r="AC19" s="29"/>
      <c r="AD19" s="32"/>
    </row>
    <row r="20" spans="1:30" s="33" customFormat="1" ht="18" customHeight="1" x14ac:dyDescent="0.25">
      <c r="A20" s="52" t="s">
        <v>39</v>
      </c>
      <c r="B20" s="31">
        <v>13</v>
      </c>
      <c r="C20" s="31">
        <v>1</v>
      </c>
      <c r="D20" s="57">
        <f t="shared" si="0"/>
        <v>7.6923076923076925</v>
      </c>
      <c r="E20" s="31">
        <v>12</v>
      </c>
      <c r="F20" s="31">
        <v>1</v>
      </c>
      <c r="G20" s="57">
        <f t="shared" si="1"/>
        <v>8.3333333333333321</v>
      </c>
      <c r="H20" s="31">
        <v>2</v>
      </c>
      <c r="I20" s="31">
        <v>0</v>
      </c>
      <c r="J20" s="57">
        <f t="shared" si="2"/>
        <v>0</v>
      </c>
      <c r="K20" s="31">
        <v>0</v>
      </c>
      <c r="L20" s="31">
        <v>0</v>
      </c>
      <c r="M20" s="57">
        <f t="shared" si="3"/>
        <v>0</v>
      </c>
      <c r="N20" s="31">
        <v>2</v>
      </c>
      <c r="O20" s="31">
        <v>0</v>
      </c>
      <c r="P20" s="57">
        <f t="shared" si="4"/>
        <v>0</v>
      </c>
      <c r="Q20" s="31">
        <v>11</v>
      </c>
      <c r="R20" s="46">
        <v>1</v>
      </c>
      <c r="S20" s="57">
        <f t="shared" si="5"/>
        <v>9.0909090909090917</v>
      </c>
      <c r="T20" s="31">
        <v>8</v>
      </c>
      <c r="U20" s="46">
        <v>1</v>
      </c>
      <c r="V20" s="57">
        <f t="shared" si="6"/>
        <v>12.5</v>
      </c>
      <c r="W20" s="31">
        <v>7</v>
      </c>
      <c r="X20" s="46">
        <v>1</v>
      </c>
      <c r="Y20" s="57">
        <f t="shared" si="7"/>
        <v>14.285714285714285</v>
      </c>
      <c r="Z20" s="31">
        <v>4</v>
      </c>
      <c r="AA20" s="46">
        <v>1</v>
      </c>
      <c r="AB20" s="57">
        <f t="shared" si="8"/>
        <v>25</v>
      </c>
      <c r="AC20" s="29"/>
      <c r="AD20" s="32"/>
    </row>
    <row r="21" spans="1:30" s="33" customFormat="1" ht="18" customHeight="1" x14ac:dyDescent="0.25">
      <c r="A21" s="52" t="s">
        <v>40</v>
      </c>
      <c r="B21" s="31">
        <v>11</v>
      </c>
      <c r="C21" s="31">
        <v>4</v>
      </c>
      <c r="D21" s="57">
        <f t="shared" si="0"/>
        <v>36.363636363636367</v>
      </c>
      <c r="E21" s="31">
        <v>11</v>
      </c>
      <c r="F21" s="31">
        <v>4</v>
      </c>
      <c r="G21" s="57">
        <f t="shared" si="1"/>
        <v>36.363636363636367</v>
      </c>
      <c r="H21" s="31">
        <v>0</v>
      </c>
      <c r="I21" s="31">
        <v>1</v>
      </c>
      <c r="J21" s="57">
        <f t="shared" si="2"/>
        <v>0</v>
      </c>
      <c r="K21" s="31">
        <v>1</v>
      </c>
      <c r="L21" s="31">
        <v>0</v>
      </c>
      <c r="M21" s="57">
        <f t="shared" si="3"/>
        <v>0</v>
      </c>
      <c r="N21" s="31">
        <v>0</v>
      </c>
      <c r="O21" s="31">
        <v>0</v>
      </c>
      <c r="P21" s="57">
        <f t="shared" si="4"/>
        <v>0</v>
      </c>
      <c r="Q21" s="31">
        <v>8</v>
      </c>
      <c r="R21" s="46">
        <v>2</v>
      </c>
      <c r="S21" s="57">
        <f t="shared" si="5"/>
        <v>25</v>
      </c>
      <c r="T21" s="31">
        <v>5</v>
      </c>
      <c r="U21" s="46">
        <v>3</v>
      </c>
      <c r="V21" s="57">
        <f t="shared" si="6"/>
        <v>60</v>
      </c>
      <c r="W21" s="31">
        <v>5</v>
      </c>
      <c r="X21" s="46">
        <v>3</v>
      </c>
      <c r="Y21" s="57">
        <f t="shared" si="7"/>
        <v>60</v>
      </c>
      <c r="Z21" s="31">
        <v>5</v>
      </c>
      <c r="AA21" s="46">
        <v>2</v>
      </c>
      <c r="AB21" s="57">
        <f t="shared" si="8"/>
        <v>40</v>
      </c>
      <c r="AC21" s="29"/>
      <c r="AD21" s="32"/>
    </row>
    <row r="22" spans="1:30" s="33" customFormat="1" ht="18" customHeight="1" x14ac:dyDescent="0.25">
      <c r="A22" s="52" t="s">
        <v>41</v>
      </c>
      <c r="B22" s="31">
        <v>0</v>
      </c>
      <c r="C22" s="31">
        <v>0</v>
      </c>
      <c r="D22" s="57">
        <f t="shared" si="0"/>
        <v>0</v>
      </c>
      <c r="E22" s="31">
        <v>0</v>
      </c>
      <c r="F22" s="31">
        <v>0</v>
      </c>
      <c r="G22" s="57">
        <f t="shared" si="1"/>
        <v>0</v>
      </c>
      <c r="H22" s="31">
        <v>0</v>
      </c>
      <c r="I22" s="31">
        <v>0</v>
      </c>
      <c r="J22" s="57">
        <f t="shared" si="2"/>
        <v>0</v>
      </c>
      <c r="K22" s="31">
        <v>0</v>
      </c>
      <c r="L22" s="31">
        <v>0</v>
      </c>
      <c r="M22" s="57">
        <f t="shared" si="3"/>
        <v>0</v>
      </c>
      <c r="N22" s="31">
        <v>0</v>
      </c>
      <c r="O22" s="31">
        <v>0</v>
      </c>
      <c r="P22" s="57">
        <f t="shared" si="4"/>
        <v>0</v>
      </c>
      <c r="Q22" s="31">
        <v>0</v>
      </c>
      <c r="R22" s="46">
        <v>0</v>
      </c>
      <c r="S22" s="57">
        <f t="shared" si="5"/>
        <v>0</v>
      </c>
      <c r="T22" s="31">
        <v>0</v>
      </c>
      <c r="U22" s="46">
        <v>0</v>
      </c>
      <c r="V22" s="57">
        <f t="shared" si="6"/>
        <v>0</v>
      </c>
      <c r="W22" s="31">
        <v>0</v>
      </c>
      <c r="X22" s="46">
        <v>0</v>
      </c>
      <c r="Y22" s="57">
        <f t="shared" si="7"/>
        <v>0</v>
      </c>
      <c r="Z22" s="31">
        <v>0</v>
      </c>
      <c r="AA22" s="46">
        <v>0</v>
      </c>
      <c r="AB22" s="57">
        <f t="shared" si="8"/>
        <v>0</v>
      </c>
      <c r="AC22" s="29"/>
      <c r="AD22" s="32"/>
    </row>
    <row r="23" spans="1:30" s="33" customFormat="1" ht="18" customHeight="1" x14ac:dyDescent="0.25">
      <c r="A23" s="52" t="s">
        <v>42</v>
      </c>
      <c r="B23" s="31">
        <v>0</v>
      </c>
      <c r="C23" s="31">
        <v>0</v>
      </c>
      <c r="D23" s="57">
        <f t="shared" si="0"/>
        <v>0</v>
      </c>
      <c r="E23" s="31">
        <v>0</v>
      </c>
      <c r="F23" s="31">
        <v>0</v>
      </c>
      <c r="G23" s="57">
        <f t="shared" si="1"/>
        <v>0</v>
      </c>
      <c r="H23" s="31">
        <v>0</v>
      </c>
      <c r="I23" s="31">
        <v>0</v>
      </c>
      <c r="J23" s="57">
        <f t="shared" si="2"/>
        <v>0</v>
      </c>
      <c r="K23" s="31">
        <v>0</v>
      </c>
      <c r="L23" s="31">
        <v>0</v>
      </c>
      <c r="M23" s="57">
        <f t="shared" si="3"/>
        <v>0</v>
      </c>
      <c r="N23" s="31">
        <v>0</v>
      </c>
      <c r="O23" s="31">
        <v>0</v>
      </c>
      <c r="P23" s="57">
        <f t="shared" si="4"/>
        <v>0</v>
      </c>
      <c r="Q23" s="31">
        <v>0</v>
      </c>
      <c r="R23" s="46">
        <v>0</v>
      </c>
      <c r="S23" s="57">
        <f t="shared" si="5"/>
        <v>0</v>
      </c>
      <c r="T23" s="31">
        <v>8</v>
      </c>
      <c r="U23" s="46">
        <v>0</v>
      </c>
      <c r="V23" s="57">
        <f t="shared" si="6"/>
        <v>0</v>
      </c>
      <c r="W23" s="31">
        <v>8</v>
      </c>
      <c r="X23" s="46">
        <v>0</v>
      </c>
      <c r="Y23" s="57">
        <f t="shared" si="7"/>
        <v>0</v>
      </c>
      <c r="Z23" s="31">
        <v>0</v>
      </c>
      <c r="AA23" s="46">
        <v>0</v>
      </c>
      <c r="AB23" s="57">
        <f t="shared" si="8"/>
        <v>0</v>
      </c>
      <c r="AC23" s="29"/>
      <c r="AD23" s="32"/>
    </row>
    <row r="24" spans="1:30" s="33" customFormat="1" ht="18" customHeight="1" x14ac:dyDescent="0.25">
      <c r="A24" s="52" t="s">
        <v>43</v>
      </c>
      <c r="B24" s="31">
        <v>13</v>
      </c>
      <c r="C24" s="31">
        <v>14</v>
      </c>
      <c r="D24" s="57">
        <f t="shared" si="0"/>
        <v>107.69230769230769</v>
      </c>
      <c r="E24" s="31">
        <v>12</v>
      </c>
      <c r="F24" s="31">
        <v>13</v>
      </c>
      <c r="G24" s="57">
        <f t="shared" si="1"/>
        <v>108.33333333333333</v>
      </c>
      <c r="H24" s="31">
        <v>4</v>
      </c>
      <c r="I24" s="31">
        <v>3</v>
      </c>
      <c r="J24" s="57">
        <f t="shared" si="2"/>
        <v>75</v>
      </c>
      <c r="K24" s="31">
        <v>0</v>
      </c>
      <c r="L24" s="31">
        <v>0</v>
      </c>
      <c r="M24" s="57">
        <f t="shared" si="3"/>
        <v>0</v>
      </c>
      <c r="N24" s="31">
        <v>0</v>
      </c>
      <c r="O24" s="31">
        <v>0</v>
      </c>
      <c r="P24" s="57">
        <f t="shared" si="4"/>
        <v>0</v>
      </c>
      <c r="Q24" s="31">
        <v>12</v>
      </c>
      <c r="R24" s="46">
        <v>11</v>
      </c>
      <c r="S24" s="57">
        <f t="shared" si="5"/>
        <v>91.666666666666657</v>
      </c>
      <c r="T24" s="31">
        <v>1</v>
      </c>
      <c r="U24" s="46">
        <v>9</v>
      </c>
      <c r="V24" s="57">
        <f t="shared" si="6"/>
        <v>900</v>
      </c>
      <c r="W24" s="31">
        <v>0</v>
      </c>
      <c r="X24" s="46">
        <v>8</v>
      </c>
      <c r="Y24" s="57">
        <f t="shared" si="7"/>
        <v>0</v>
      </c>
      <c r="Z24" s="31">
        <v>7</v>
      </c>
      <c r="AA24" s="46">
        <v>8</v>
      </c>
      <c r="AB24" s="57">
        <f t="shared" si="8"/>
        <v>114.28571428571428</v>
      </c>
      <c r="AC24" s="29"/>
      <c r="AD24" s="32"/>
    </row>
    <row r="25" spans="1:30" s="33" customFormat="1" ht="18" customHeight="1" x14ac:dyDescent="0.25">
      <c r="A25" s="53" t="s">
        <v>44</v>
      </c>
      <c r="B25" s="31">
        <v>4</v>
      </c>
      <c r="C25" s="31">
        <v>2</v>
      </c>
      <c r="D25" s="57">
        <f t="shared" si="0"/>
        <v>50</v>
      </c>
      <c r="E25" s="31">
        <v>4</v>
      </c>
      <c r="F25" s="31">
        <v>2</v>
      </c>
      <c r="G25" s="57">
        <f t="shared" si="1"/>
        <v>50</v>
      </c>
      <c r="H25" s="31">
        <v>3</v>
      </c>
      <c r="I25" s="31">
        <v>1</v>
      </c>
      <c r="J25" s="57">
        <f t="shared" si="2"/>
        <v>33.333333333333329</v>
      </c>
      <c r="K25" s="31">
        <v>0</v>
      </c>
      <c r="L25" s="31">
        <v>0</v>
      </c>
      <c r="M25" s="57">
        <f t="shared" si="3"/>
        <v>0</v>
      </c>
      <c r="N25" s="31">
        <v>0</v>
      </c>
      <c r="O25" s="31">
        <v>0</v>
      </c>
      <c r="P25" s="57">
        <f t="shared" si="4"/>
        <v>0</v>
      </c>
      <c r="Q25" s="31">
        <v>3</v>
      </c>
      <c r="R25" s="46">
        <v>2</v>
      </c>
      <c r="S25" s="57">
        <f t="shared" si="5"/>
        <v>66.666666666666657</v>
      </c>
      <c r="T25" s="31">
        <v>0</v>
      </c>
      <c r="U25" s="46">
        <v>1</v>
      </c>
      <c r="V25" s="57">
        <f t="shared" si="6"/>
        <v>0</v>
      </c>
      <c r="W25" s="31">
        <v>0</v>
      </c>
      <c r="X25" s="46">
        <v>1</v>
      </c>
      <c r="Y25" s="57">
        <f t="shared" si="7"/>
        <v>0</v>
      </c>
      <c r="Z25" s="31">
        <v>0</v>
      </c>
      <c r="AA25" s="46">
        <v>1</v>
      </c>
      <c r="AB25" s="57">
        <f t="shared" si="8"/>
        <v>0</v>
      </c>
      <c r="AC25" s="29"/>
      <c r="AD25" s="32"/>
    </row>
    <row r="26" spans="1:30" s="33" customFormat="1" ht="18" customHeight="1" x14ac:dyDescent="0.25">
      <c r="A26" s="52" t="s">
        <v>45</v>
      </c>
      <c r="B26" s="31">
        <v>224</v>
      </c>
      <c r="C26" s="31">
        <v>240</v>
      </c>
      <c r="D26" s="57">
        <f t="shared" si="0"/>
        <v>107.14285714285714</v>
      </c>
      <c r="E26" s="31">
        <v>176</v>
      </c>
      <c r="F26" s="31">
        <v>187</v>
      </c>
      <c r="G26" s="57">
        <f t="shared" si="1"/>
        <v>106.25</v>
      </c>
      <c r="H26" s="31">
        <v>27</v>
      </c>
      <c r="I26" s="31">
        <v>26</v>
      </c>
      <c r="J26" s="57">
        <f t="shared" si="2"/>
        <v>96.296296296296291</v>
      </c>
      <c r="K26" s="31">
        <v>2</v>
      </c>
      <c r="L26" s="31">
        <v>0</v>
      </c>
      <c r="M26" s="57">
        <f t="shared" si="3"/>
        <v>0</v>
      </c>
      <c r="N26" s="31">
        <v>0</v>
      </c>
      <c r="O26" s="31">
        <v>0</v>
      </c>
      <c r="P26" s="57">
        <f t="shared" si="4"/>
        <v>0</v>
      </c>
      <c r="Q26" s="31">
        <v>109</v>
      </c>
      <c r="R26" s="46">
        <v>64</v>
      </c>
      <c r="S26" s="57">
        <f t="shared" si="5"/>
        <v>58.715596330275233</v>
      </c>
      <c r="T26" s="31">
        <v>171</v>
      </c>
      <c r="U26" s="46">
        <v>155</v>
      </c>
      <c r="V26" s="57">
        <f t="shared" si="6"/>
        <v>90.643274853801174</v>
      </c>
      <c r="W26" s="31">
        <v>124</v>
      </c>
      <c r="X26" s="46">
        <v>108</v>
      </c>
      <c r="Y26" s="57">
        <f t="shared" si="7"/>
        <v>87.096774193548384</v>
      </c>
      <c r="Z26" s="31">
        <v>111</v>
      </c>
      <c r="AA26" s="46">
        <v>93</v>
      </c>
      <c r="AB26" s="57">
        <f t="shared" si="8"/>
        <v>83.78378378378379</v>
      </c>
      <c r="AC26" s="29"/>
      <c r="AD26" s="32"/>
    </row>
    <row r="27" spans="1:30" s="33" customFormat="1" ht="18" customHeight="1" x14ac:dyDescent="0.25">
      <c r="A27" s="52" t="s">
        <v>46</v>
      </c>
      <c r="B27" s="31">
        <v>53</v>
      </c>
      <c r="C27" s="31">
        <v>62</v>
      </c>
      <c r="D27" s="57">
        <f t="shared" si="0"/>
        <v>116.98113207547169</v>
      </c>
      <c r="E27" s="31">
        <v>24</v>
      </c>
      <c r="F27" s="31">
        <v>18</v>
      </c>
      <c r="G27" s="57">
        <f t="shared" si="1"/>
        <v>75</v>
      </c>
      <c r="H27" s="31">
        <v>4</v>
      </c>
      <c r="I27" s="31">
        <v>3</v>
      </c>
      <c r="J27" s="57">
        <f t="shared" si="2"/>
        <v>75</v>
      </c>
      <c r="K27" s="31">
        <v>1</v>
      </c>
      <c r="L27" s="31">
        <v>0</v>
      </c>
      <c r="M27" s="57">
        <f t="shared" si="3"/>
        <v>0</v>
      </c>
      <c r="N27" s="31">
        <v>1</v>
      </c>
      <c r="O27" s="31">
        <v>0</v>
      </c>
      <c r="P27" s="57">
        <f t="shared" si="4"/>
        <v>0</v>
      </c>
      <c r="Q27" s="31">
        <v>23</v>
      </c>
      <c r="R27" s="46">
        <v>16</v>
      </c>
      <c r="S27" s="57">
        <f t="shared" si="5"/>
        <v>69.565217391304344</v>
      </c>
      <c r="T27" s="31">
        <v>43</v>
      </c>
      <c r="U27" s="46">
        <v>52</v>
      </c>
      <c r="V27" s="57">
        <f t="shared" si="6"/>
        <v>120.93023255813952</v>
      </c>
      <c r="W27" s="31">
        <v>14</v>
      </c>
      <c r="X27" s="46">
        <v>10</v>
      </c>
      <c r="Y27" s="57">
        <f t="shared" si="7"/>
        <v>71.428571428571431</v>
      </c>
      <c r="Z27" s="31">
        <v>12</v>
      </c>
      <c r="AA27" s="46">
        <v>8</v>
      </c>
      <c r="AB27" s="57">
        <f t="shared" si="8"/>
        <v>66.666666666666657</v>
      </c>
      <c r="AC27" s="29"/>
      <c r="AD27" s="32"/>
    </row>
    <row r="28" spans="1:30" s="33" customFormat="1" ht="18" customHeight="1" x14ac:dyDescent="0.25">
      <c r="A28" s="54" t="s">
        <v>47</v>
      </c>
      <c r="B28" s="31">
        <v>36</v>
      </c>
      <c r="C28" s="31">
        <v>31</v>
      </c>
      <c r="D28" s="57">
        <f t="shared" si="0"/>
        <v>86.111111111111114</v>
      </c>
      <c r="E28" s="31">
        <v>30</v>
      </c>
      <c r="F28" s="31">
        <v>24</v>
      </c>
      <c r="G28" s="57">
        <f t="shared" si="1"/>
        <v>80</v>
      </c>
      <c r="H28" s="31">
        <v>4</v>
      </c>
      <c r="I28" s="31">
        <v>3</v>
      </c>
      <c r="J28" s="57">
        <f t="shared" si="2"/>
        <v>75</v>
      </c>
      <c r="K28" s="31">
        <v>1</v>
      </c>
      <c r="L28" s="31">
        <v>0</v>
      </c>
      <c r="M28" s="57">
        <f t="shared" si="3"/>
        <v>0</v>
      </c>
      <c r="N28" s="31">
        <v>0</v>
      </c>
      <c r="O28" s="31">
        <v>0</v>
      </c>
      <c r="P28" s="57">
        <f t="shared" si="4"/>
        <v>0</v>
      </c>
      <c r="Q28" s="31">
        <v>28</v>
      </c>
      <c r="R28" s="46">
        <v>24</v>
      </c>
      <c r="S28" s="57">
        <f t="shared" si="5"/>
        <v>85.714285714285708</v>
      </c>
      <c r="T28" s="31">
        <v>22</v>
      </c>
      <c r="U28" s="46">
        <v>21</v>
      </c>
      <c r="V28" s="57">
        <f t="shared" si="6"/>
        <v>95.454545454545453</v>
      </c>
      <c r="W28" s="31">
        <v>16</v>
      </c>
      <c r="X28" s="46">
        <v>14</v>
      </c>
      <c r="Y28" s="57">
        <f t="shared" si="7"/>
        <v>87.5</v>
      </c>
      <c r="Z28" s="31">
        <v>14</v>
      </c>
      <c r="AA28" s="46">
        <v>12</v>
      </c>
      <c r="AB28" s="57">
        <f t="shared" si="8"/>
        <v>85.714285714285708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C16" sqref="C16"/>
    </sheetView>
  </sheetViews>
  <sheetFormatPr defaultColWidth="8" defaultRowHeight="12.75" x14ac:dyDescent="0.2"/>
  <cols>
    <col min="1" max="1" width="60.85546875" style="2" customWidth="1"/>
    <col min="2" max="2" width="15.5703125" style="2" customWidth="1"/>
    <col min="3" max="3" width="13.5703125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81" customHeight="1" x14ac:dyDescent="0.2">
      <c r="A1" s="90" t="s">
        <v>50</v>
      </c>
      <c r="B1" s="90"/>
      <c r="C1" s="90"/>
      <c r="D1" s="90"/>
      <c r="E1" s="90"/>
    </row>
    <row r="2" spans="1:11" ht="28.5" customHeight="1" x14ac:dyDescent="0.2">
      <c r="A2" s="115" t="s">
        <v>21</v>
      </c>
      <c r="B2" s="115"/>
      <c r="C2" s="115"/>
      <c r="D2" s="115"/>
      <c r="E2" s="115"/>
    </row>
    <row r="3" spans="1:11" s="3" customFormat="1" ht="23.25" customHeight="1" x14ac:dyDescent="0.25">
      <c r="A3" s="95" t="s">
        <v>0</v>
      </c>
      <c r="B3" s="91" t="s">
        <v>74</v>
      </c>
      <c r="C3" s="91" t="s">
        <v>75</v>
      </c>
      <c r="D3" s="93" t="s">
        <v>1</v>
      </c>
      <c r="E3" s="94"/>
    </row>
    <row r="4" spans="1:11" s="3" customFormat="1" ht="42" customHeight="1" x14ac:dyDescent="0.25">
      <c r="A4" s="96"/>
      <c r="B4" s="92"/>
      <c r="C4" s="92"/>
      <c r="D4" s="4" t="s">
        <v>2</v>
      </c>
      <c r="E4" s="5" t="s">
        <v>59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52</v>
      </c>
      <c r="B6" s="58">
        <f>'8'!B7</f>
        <v>174</v>
      </c>
      <c r="C6" s="58">
        <f>'8'!C7</f>
        <v>192</v>
      </c>
      <c r="D6" s="55">
        <f>IF(B6=0,0,C6/B6)*100</f>
        <v>110.34482758620689</v>
      </c>
      <c r="E6" s="49">
        <f>C6-B6</f>
        <v>18</v>
      </c>
      <c r="K6" s="11"/>
    </row>
    <row r="7" spans="1:11" s="3" customFormat="1" ht="31.5" customHeight="1" x14ac:dyDescent="0.25">
      <c r="A7" s="9" t="s">
        <v>53</v>
      </c>
      <c r="B7" s="58">
        <f>'8'!E7</f>
        <v>102</v>
      </c>
      <c r="C7" s="58">
        <f>'8'!F7</f>
        <v>116</v>
      </c>
      <c r="D7" s="55">
        <f t="shared" ref="D7:D11" si="0">IF(B7=0,0,C7/B7)*100</f>
        <v>113.72549019607843</v>
      </c>
      <c r="E7" s="49">
        <f t="shared" ref="E7:E11" si="1">C7-B7</f>
        <v>14</v>
      </c>
      <c r="K7" s="11"/>
    </row>
    <row r="8" spans="1:11" s="3" customFormat="1" ht="54.75" customHeight="1" x14ac:dyDescent="0.25">
      <c r="A8" s="12" t="s">
        <v>54</v>
      </c>
      <c r="B8" s="58">
        <f>'8'!H7</f>
        <v>19</v>
      </c>
      <c r="C8" s="58">
        <f>'8'!I7</f>
        <v>22</v>
      </c>
      <c r="D8" s="55">
        <f t="shared" si="0"/>
        <v>115.78947368421053</v>
      </c>
      <c r="E8" s="49">
        <f t="shared" si="1"/>
        <v>3</v>
      </c>
      <c r="K8" s="11"/>
    </row>
    <row r="9" spans="1:11" s="3" customFormat="1" ht="35.25" customHeight="1" x14ac:dyDescent="0.25">
      <c r="A9" s="13" t="s">
        <v>55</v>
      </c>
      <c r="B9" s="58">
        <f>'8'!K7</f>
        <v>3</v>
      </c>
      <c r="C9" s="58">
        <f>'8'!L7</f>
        <v>1</v>
      </c>
      <c r="D9" s="55">
        <f t="shared" si="0"/>
        <v>33.333333333333329</v>
      </c>
      <c r="E9" s="49">
        <f t="shared" si="1"/>
        <v>-2</v>
      </c>
      <c r="K9" s="11"/>
    </row>
    <row r="10" spans="1:11" s="3" customFormat="1" ht="45.75" customHeight="1" x14ac:dyDescent="0.25">
      <c r="A10" s="13" t="s">
        <v>18</v>
      </c>
      <c r="B10" s="58">
        <f>'8'!N7</f>
        <v>4</v>
      </c>
      <c r="C10" s="58">
        <f>'8'!O7</f>
        <v>3</v>
      </c>
      <c r="D10" s="55">
        <f t="shared" si="0"/>
        <v>75</v>
      </c>
      <c r="E10" s="49">
        <f t="shared" si="1"/>
        <v>-1</v>
      </c>
      <c r="K10" s="11"/>
    </row>
    <row r="11" spans="1:11" s="3" customFormat="1" ht="55.5" customHeight="1" x14ac:dyDescent="0.25">
      <c r="A11" s="13" t="s">
        <v>56</v>
      </c>
      <c r="B11" s="58">
        <f>'8'!Q7</f>
        <v>71</v>
      </c>
      <c r="C11" s="58">
        <f>'8'!R7</f>
        <v>76</v>
      </c>
      <c r="D11" s="55">
        <f t="shared" si="0"/>
        <v>107.04225352112675</v>
      </c>
      <c r="E11" s="49">
        <f t="shared" si="1"/>
        <v>5</v>
      </c>
      <c r="K11" s="11"/>
    </row>
    <row r="12" spans="1:11" s="3" customFormat="1" ht="12.75" customHeight="1" x14ac:dyDescent="0.25">
      <c r="A12" s="97" t="s">
        <v>4</v>
      </c>
      <c r="B12" s="98"/>
      <c r="C12" s="98"/>
      <c r="D12" s="98"/>
      <c r="E12" s="98"/>
      <c r="K12" s="11"/>
    </row>
    <row r="13" spans="1:11" s="3" customFormat="1" ht="15" customHeight="1" x14ac:dyDescent="0.25">
      <c r="A13" s="99"/>
      <c r="B13" s="100"/>
      <c r="C13" s="100"/>
      <c r="D13" s="100"/>
      <c r="E13" s="100"/>
      <c r="K13" s="11"/>
    </row>
    <row r="14" spans="1:11" s="3" customFormat="1" ht="20.25" customHeight="1" x14ac:dyDescent="0.25">
      <c r="A14" s="95" t="s">
        <v>0</v>
      </c>
      <c r="B14" s="101" t="s">
        <v>76</v>
      </c>
      <c r="C14" s="101" t="s">
        <v>77</v>
      </c>
      <c r="D14" s="93" t="s">
        <v>1</v>
      </c>
      <c r="E14" s="94"/>
      <c r="K14" s="11"/>
    </row>
    <row r="15" spans="1:11" ht="35.25" customHeight="1" x14ac:dyDescent="0.2">
      <c r="A15" s="96"/>
      <c r="B15" s="101"/>
      <c r="C15" s="101"/>
      <c r="D15" s="4" t="s">
        <v>2</v>
      </c>
      <c r="E15" s="5" t="s">
        <v>59</v>
      </c>
      <c r="K15" s="11"/>
    </row>
    <row r="16" spans="1:11" ht="24" customHeight="1" x14ac:dyDescent="0.2">
      <c r="A16" s="9" t="s">
        <v>52</v>
      </c>
      <c r="B16" s="59">
        <f>'8'!T7</f>
        <v>139</v>
      </c>
      <c r="C16" s="59">
        <f>'8'!U7</f>
        <v>126</v>
      </c>
      <c r="D16" s="48">
        <f t="shared" ref="D16:D18" si="2">C16/B16%</f>
        <v>90.647482014388501</v>
      </c>
      <c r="E16" s="49">
        <f t="shared" ref="E16:E18" si="3">C16-B16</f>
        <v>-13</v>
      </c>
      <c r="K16" s="11"/>
    </row>
    <row r="17" spans="1:11" ht="25.5" customHeight="1" x14ac:dyDescent="0.2">
      <c r="A17" s="1" t="s">
        <v>53</v>
      </c>
      <c r="B17" s="59">
        <f>'8'!W7</f>
        <v>72</v>
      </c>
      <c r="C17" s="59">
        <f>'8'!X7</f>
        <v>63</v>
      </c>
      <c r="D17" s="48">
        <f t="shared" si="2"/>
        <v>87.5</v>
      </c>
      <c r="E17" s="49">
        <f t="shared" si="3"/>
        <v>-9</v>
      </c>
      <c r="K17" s="11"/>
    </row>
    <row r="18" spans="1:11" ht="33.75" customHeight="1" x14ac:dyDescent="0.2">
      <c r="A18" s="1" t="s">
        <v>57</v>
      </c>
      <c r="B18" s="59">
        <f>'8'!Z7</f>
        <v>50</v>
      </c>
      <c r="C18" s="59">
        <f>'8'!AA7</f>
        <v>44</v>
      </c>
      <c r="D18" s="48">
        <f t="shared" si="2"/>
        <v>88</v>
      </c>
      <c r="E18" s="49">
        <f t="shared" si="3"/>
        <v>-6</v>
      </c>
      <c r="K18" s="11"/>
    </row>
  </sheetData>
  <mergeCells count="11">
    <mergeCell ref="A14:A15"/>
    <mergeCell ref="B14:B15"/>
    <mergeCell ref="C14:C15"/>
    <mergeCell ref="D14:E14"/>
    <mergeCell ref="A2:E2"/>
    <mergeCell ref="A12:E13"/>
    <mergeCell ref="A1:E1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D8" sqref="D8"/>
      <selection pane="topRight" activeCell="D8" sqref="D8"/>
      <selection pane="bottomLeft" activeCell="D8" sqref="D8"/>
      <selection pane="bottomRight" activeCell="W17" sqref="W17"/>
    </sheetView>
  </sheetViews>
  <sheetFormatPr defaultRowHeight="14.25" x14ac:dyDescent="0.2"/>
  <cols>
    <col min="1" max="1" width="29.140625" style="37" customWidth="1"/>
    <col min="2" max="2" width="9.42578125" style="37" customWidth="1"/>
    <col min="3" max="4" width="8.28515625" style="37" customWidth="1"/>
    <col min="5" max="5" width="8.7109375" style="37" customWidth="1"/>
    <col min="6" max="6" width="8.85546875" style="37" customWidth="1"/>
    <col min="7" max="7" width="7.42578125" style="37" customWidth="1"/>
    <col min="8" max="8" width="9.28515625" style="37" customWidth="1"/>
    <col min="9" max="9" width="10.42578125" style="37" customWidth="1"/>
    <col min="10" max="10" width="9" style="37" customWidth="1"/>
    <col min="11" max="11" width="7.5703125" style="37" customWidth="1"/>
    <col min="12" max="12" width="9" style="37" customWidth="1"/>
    <col min="13" max="13" width="10.28515625" style="37" customWidth="1"/>
    <col min="14" max="14" width="8.5703125" style="37" customWidth="1"/>
    <col min="15" max="15" width="7.140625" style="37" customWidth="1"/>
    <col min="16" max="16" width="8.140625" style="37" customWidth="1"/>
    <col min="17" max="17" width="7.5703125" style="37" customWidth="1"/>
    <col min="18" max="18" width="8" style="37" customWidth="1"/>
    <col min="19" max="20" width="8.140625" style="37" customWidth="1"/>
    <col min="21" max="21" width="7.85546875" style="37" customWidth="1"/>
    <col min="22" max="22" width="8.140625" style="37" customWidth="1"/>
    <col min="23" max="23" width="8.28515625" style="37" customWidth="1"/>
    <col min="24" max="24" width="7.28515625" style="37" customWidth="1"/>
    <col min="25" max="25" width="8.28515625" style="37" customWidth="1"/>
    <col min="26" max="26" width="8" style="37" customWidth="1"/>
    <col min="27" max="27" width="7.85546875" style="37" customWidth="1"/>
    <col min="28" max="16384" width="9.140625" style="37"/>
  </cols>
  <sheetData>
    <row r="1" spans="1:32" s="22" customFormat="1" ht="63" customHeight="1" x14ac:dyDescent="0.35">
      <c r="B1" s="116" t="s">
        <v>81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21"/>
      <c r="O1" s="21"/>
      <c r="P1" s="21"/>
      <c r="Q1" s="21"/>
      <c r="R1" s="21"/>
      <c r="S1" s="21"/>
      <c r="T1" s="21"/>
      <c r="U1" s="21"/>
      <c r="V1" s="21"/>
      <c r="W1" s="21"/>
      <c r="X1" s="108"/>
      <c r="Y1" s="108"/>
      <c r="Z1" s="41"/>
      <c r="AB1" s="47" t="s">
        <v>12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03"/>
      <c r="Y2" s="103"/>
      <c r="Z2" s="112" t="s">
        <v>5</v>
      </c>
      <c r="AA2" s="112"/>
    </row>
    <row r="3" spans="1:32" s="26" customFormat="1" ht="67.5" customHeight="1" x14ac:dyDescent="0.25">
      <c r="A3" s="104"/>
      <c r="B3" s="105" t="s">
        <v>19</v>
      </c>
      <c r="C3" s="105"/>
      <c r="D3" s="105"/>
      <c r="E3" s="105" t="s">
        <v>20</v>
      </c>
      <c r="F3" s="105"/>
      <c r="G3" s="105"/>
      <c r="H3" s="105" t="s">
        <v>60</v>
      </c>
      <c r="I3" s="105"/>
      <c r="J3" s="105"/>
      <c r="K3" s="105" t="s">
        <v>7</v>
      </c>
      <c r="L3" s="105"/>
      <c r="M3" s="105"/>
      <c r="N3" s="105" t="s">
        <v>8</v>
      </c>
      <c r="O3" s="105"/>
      <c r="P3" s="105"/>
      <c r="Q3" s="109" t="s">
        <v>6</v>
      </c>
      <c r="R3" s="110"/>
      <c r="S3" s="111"/>
      <c r="T3" s="105" t="s">
        <v>14</v>
      </c>
      <c r="U3" s="105"/>
      <c r="V3" s="105"/>
      <c r="W3" s="105" t="s">
        <v>9</v>
      </c>
      <c r="X3" s="105"/>
      <c r="Y3" s="105"/>
      <c r="Z3" s="105" t="s">
        <v>10</v>
      </c>
      <c r="AA3" s="105"/>
      <c r="AB3" s="105"/>
    </row>
    <row r="4" spans="1:32" s="27" customFormat="1" ht="19.5" customHeight="1" x14ac:dyDescent="0.25">
      <c r="A4" s="104"/>
      <c r="B4" s="106" t="s">
        <v>13</v>
      </c>
      <c r="C4" s="106" t="s">
        <v>25</v>
      </c>
      <c r="D4" s="107" t="s">
        <v>2</v>
      </c>
      <c r="E4" s="106" t="s">
        <v>13</v>
      </c>
      <c r="F4" s="106" t="s">
        <v>25</v>
      </c>
      <c r="G4" s="107" t="s">
        <v>2</v>
      </c>
      <c r="H4" s="106" t="s">
        <v>13</v>
      </c>
      <c r="I4" s="106" t="s">
        <v>25</v>
      </c>
      <c r="J4" s="107" t="s">
        <v>2</v>
      </c>
      <c r="K4" s="106" t="s">
        <v>13</v>
      </c>
      <c r="L4" s="106" t="s">
        <v>25</v>
      </c>
      <c r="M4" s="107" t="s">
        <v>2</v>
      </c>
      <c r="N4" s="106" t="s">
        <v>13</v>
      </c>
      <c r="O4" s="106" t="s">
        <v>25</v>
      </c>
      <c r="P4" s="107" t="s">
        <v>2</v>
      </c>
      <c r="Q4" s="106" t="s">
        <v>13</v>
      </c>
      <c r="R4" s="106" t="s">
        <v>25</v>
      </c>
      <c r="S4" s="107" t="s">
        <v>2</v>
      </c>
      <c r="T4" s="106" t="s">
        <v>13</v>
      </c>
      <c r="U4" s="106" t="s">
        <v>25</v>
      </c>
      <c r="V4" s="107" t="s">
        <v>2</v>
      </c>
      <c r="W4" s="106" t="s">
        <v>13</v>
      </c>
      <c r="X4" s="106" t="s">
        <v>25</v>
      </c>
      <c r="Y4" s="107" t="s">
        <v>2</v>
      </c>
      <c r="Z4" s="106" t="s">
        <v>13</v>
      </c>
      <c r="AA4" s="106" t="s">
        <v>25</v>
      </c>
      <c r="AB4" s="107" t="s">
        <v>2</v>
      </c>
    </row>
    <row r="5" spans="1:32" s="27" customFormat="1" ht="6" customHeight="1" x14ac:dyDescent="0.25">
      <c r="A5" s="104"/>
      <c r="B5" s="106"/>
      <c r="C5" s="106"/>
      <c r="D5" s="107"/>
      <c r="E5" s="106"/>
      <c r="F5" s="106"/>
      <c r="G5" s="107"/>
      <c r="H5" s="106"/>
      <c r="I5" s="106"/>
      <c r="J5" s="107"/>
      <c r="K5" s="106"/>
      <c r="L5" s="106"/>
      <c r="M5" s="107"/>
      <c r="N5" s="106"/>
      <c r="O5" s="106"/>
      <c r="P5" s="107"/>
      <c r="Q5" s="106"/>
      <c r="R5" s="106"/>
      <c r="S5" s="107"/>
      <c r="T5" s="106"/>
      <c r="U5" s="106"/>
      <c r="V5" s="107"/>
      <c r="W5" s="106"/>
      <c r="X5" s="106"/>
      <c r="Y5" s="107"/>
      <c r="Z5" s="106"/>
      <c r="AA5" s="106"/>
      <c r="AB5" s="107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26</v>
      </c>
      <c r="B7" s="28">
        <f>SUM(B8:B28)</f>
        <v>174</v>
      </c>
      <c r="C7" s="28">
        <f>SUM(C8:C28)</f>
        <v>192</v>
      </c>
      <c r="D7" s="56">
        <f>IF(B7=0,0,C7/B7)*100</f>
        <v>110.34482758620689</v>
      </c>
      <c r="E7" s="28">
        <f>SUM(E8:E28)</f>
        <v>102</v>
      </c>
      <c r="F7" s="28">
        <f>SUM(F8:F28)</f>
        <v>116</v>
      </c>
      <c r="G7" s="56">
        <f>IF(E7=0,0,F7/E7)*100</f>
        <v>113.72549019607843</v>
      </c>
      <c r="H7" s="28">
        <f>SUM(H8:H28)</f>
        <v>19</v>
      </c>
      <c r="I7" s="28">
        <f>SUM(I8:I28)</f>
        <v>22</v>
      </c>
      <c r="J7" s="56">
        <f>IF(H7=0,0,I7/H7)*100</f>
        <v>115.78947368421053</v>
      </c>
      <c r="K7" s="28">
        <f>SUM(K8:K28)</f>
        <v>3</v>
      </c>
      <c r="L7" s="28">
        <f>SUM(L8:L28)</f>
        <v>1</v>
      </c>
      <c r="M7" s="56">
        <f>IF(K7=0,0,L7/K7)*100</f>
        <v>33.333333333333329</v>
      </c>
      <c r="N7" s="28">
        <f>SUM(N8:N28)</f>
        <v>4</v>
      </c>
      <c r="O7" s="28">
        <f>SUM(O8:O28)</f>
        <v>3</v>
      </c>
      <c r="P7" s="56">
        <f>IF(N7=0,0,O7/N7)*100</f>
        <v>75</v>
      </c>
      <c r="Q7" s="28">
        <f>SUM(Q8:Q28)</f>
        <v>71</v>
      </c>
      <c r="R7" s="28">
        <f>SUM(R8:R28)</f>
        <v>76</v>
      </c>
      <c r="S7" s="56">
        <f>IF(Q7=0,0,R7/Q7)*100</f>
        <v>107.04225352112675</v>
      </c>
      <c r="T7" s="28">
        <f>SUM(T8:T28)</f>
        <v>139</v>
      </c>
      <c r="U7" s="28">
        <f>SUM(U8:U28)</f>
        <v>126</v>
      </c>
      <c r="V7" s="56">
        <f>IF(T7=0,0,U7/T7)*100</f>
        <v>90.647482014388487</v>
      </c>
      <c r="W7" s="28">
        <f>SUM(W8:W28)</f>
        <v>72</v>
      </c>
      <c r="X7" s="28">
        <f>SUM(X8:X28)</f>
        <v>63</v>
      </c>
      <c r="Y7" s="56">
        <f>IF(W7=0,0,X7/W7)*100</f>
        <v>87.5</v>
      </c>
      <c r="Z7" s="28">
        <f>SUM(Z8:Z28)</f>
        <v>50</v>
      </c>
      <c r="AA7" s="28">
        <f>SUM(AA8:AA28)</f>
        <v>44</v>
      </c>
      <c r="AB7" s="56">
        <f>IF(Z7=0,0,AA7/Z7)*100</f>
        <v>88</v>
      </c>
      <c r="AC7" s="29"/>
      <c r="AF7" s="33"/>
    </row>
    <row r="8" spans="1:32" s="33" customFormat="1" ht="18" customHeight="1" x14ac:dyDescent="0.25">
      <c r="A8" s="51" t="s">
        <v>27</v>
      </c>
      <c r="B8" s="60">
        <v>0</v>
      </c>
      <c r="C8" s="31">
        <v>6</v>
      </c>
      <c r="D8" s="57">
        <f t="shared" ref="D8:D28" si="0">IF(B8=0,0,C8/B8)*100</f>
        <v>0</v>
      </c>
      <c r="E8" s="60">
        <v>0</v>
      </c>
      <c r="F8" s="31">
        <v>6</v>
      </c>
      <c r="G8" s="57">
        <f t="shared" ref="G8:G28" si="1">IF(E8=0,0,F8/E8)*100</f>
        <v>0</v>
      </c>
      <c r="H8" s="60">
        <v>0</v>
      </c>
      <c r="I8" s="31">
        <v>0</v>
      </c>
      <c r="J8" s="57">
        <f t="shared" ref="J8:J28" si="2">IF(H8=0,0,I8/H8)*100</f>
        <v>0</v>
      </c>
      <c r="K8" s="60">
        <v>0</v>
      </c>
      <c r="L8" s="31">
        <v>0</v>
      </c>
      <c r="M8" s="57">
        <f t="shared" ref="M8:M28" si="3">IF(K8=0,0,L8/K8)*100</f>
        <v>0</v>
      </c>
      <c r="N8" s="60">
        <v>0</v>
      </c>
      <c r="O8" s="31">
        <v>0</v>
      </c>
      <c r="P8" s="57">
        <f t="shared" ref="P8:P28" si="4">IF(N8=0,0,O8/N8)*100</f>
        <v>0</v>
      </c>
      <c r="Q8" s="31">
        <v>0</v>
      </c>
      <c r="R8" s="46">
        <v>6</v>
      </c>
      <c r="S8" s="57">
        <f t="shared" ref="S8:S28" si="5">IF(Q8=0,0,R8/Q8)*100</f>
        <v>0</v>
      </c>
      <c r="T8" s="31">
        <v>0</v>
      </c>
      <c r="U8" s="46">
        <v>4</v>
      </c>
      <c r="V8" s="57">
        <f t="shared" ref="V8:V28" si="6">IF(T8=0,0,U8/T8)*100</f>
        <v>0</v>
      </c>
      <c r="W8" s="31">
        <v>0</v>
      </c>
      <c r="X8" s="46">
        <v>4</v>
      </c>
      <c r="Y8" s="57">
        <f t="shared" ref="Y8:Y28" si="7">IF(W8=0,0,X8/W8)*100</f>
        <v>0</v>
      </c>
      <c r="Z8" s="31">
        <v>0</v>
      </c>
      <c r="AA8" s="46">
        <v>4</v>
      </c>
      <c r="AB8" s="57">
        <f t="shared" ref="AB8:AB28" si="8">IF(Z8=0,0,AA8/Z8)*100</f>
        <v>0</v>
      </c>
      <c r="AC8" s="29"/>
      <c r="AD8" s="32"/>
    </row>
    <row r="9" spans="1:32" s="34" customFormat="1" ht="18" customHeight="1" x14ac:dyDescent="0.25">
      <c r="A9" s="52" t="s">
        <v>28</v>
      </c>
      <c r="B9" s="60">
        <v>6</v>
      </c>
      <c r="C9" s="31">
        <v>3</v>
      </c>
      <c r="D9" s="57">
        <f t="shared" si="0"/>
        <v>50</v>
      </c>
      <c r="E9" s="60">
        <v>4</v>
      </c>
      <c r="F9" s="31">
        <v>1</v>
      </c>
      <c r="G9" s="57">
        <f t="shared" si="1"/>
        <v>25</v>
      </c>
      <c r="H9" s="60">
        <v>0</v>
      </c>
      <c r="I9" s="31">
        <v>0</v>
      </c>
      <c r="J9" s="57">
        <f t="shared" si="2"/>
        <v>0</v>
      </c>
      <c r="K9" s="60">
        <v>0</v>
      </c>
      <c r="L9" s="31">
        <v>0</v>
      </c>
      <c r="M9" s="57">
        <f t="shared" si="3"/>
        <v>0</v>
      </c>
      <c r="N9" s="60">
        <v>0</v>
      </c>
      <c r="O9" s="31">
        <v>0</v>
      </c>
      <c r="P9" s="57">
        <f t="shared" si="4"/>
        <v>0</v>
      </c>
      <c r="Q9" s="31">
        <v>3</v>
      </c>
      <c r="R9" s="46">
        <v>1</v>
      </c>
      <c r="S9" s="57">
        <f t="shared" si="5"/>
        <v>33.333333333333329</v>
      </c>
      <c r="T9" s="31">
        <v>4</v>
      </c>
      <c r="U9" s="46">
        <v>3</v>
      </c>
      <c r="V9" s="57">
        <f t="shared" si="6"/>
        <v>75</v>
      </c>
      <c r="W9" s="31">
        <v>2</v>
      </c>
      <c r="X9" s="46">
        <v>1</v>
      </c>
      <c r="Y9" s="57">
        <f t="shared" si="7"/>
        <v>50</v>
      </c>
      <c r="Z9" s="31">
        <v>2</v>
      </c>
      <c r="AA9" s="46">
        <v>1</v>
      </c>
      <c r="AB9" s="57">
        <f t="shared" si="8"/>
        <v>50</v>
      </c>
      <c r="AC9" s="29"/>
      <c r="AD9" s="32"/>
    </row>
    <row r="10" spans="1:32" s="33" customFormat="1" ht="18" customHeight="1" x14ac:dyDescent="0.25">
      <c r="A10" s="52" t="s">
        <v>29</v>
      </c>
      <c r="B10" s="60">
        <v>2</v>
      </c>
      <c r="C10" s="31">
        <v>3</v>
      </c>
      <c r="D10" s="57">
        <f t="shared" si="0"/>
        <v>150</v>
      </c>
      <c r="E10" s="60">
        <v>1</v>
      </c>
      <c r="F10" s="31">
        <v>2</v>
      </c>
      <c r="G10" s="57">
        <f t="shared" si="1"/>
        <v>200</v>
      </c>
      <c r="H10" s="60">
        <v>0</v>
      </c>
      <c r="I10" s="31">
        <v>1</v>
      </c>
      <c r="J10" s="57">
        <f t="shared" si="2"/>
        <v>0</v>
      </c>
      <c r="K10" s="60">
        <v>0</v>
      </c>
      <c r="L10" s="31">
        <v>0</v>
      </c>
      <c r="M10" s="57">
        <f t="shared" si="3"/>
        <v>0</v>
      </c>
      <c r="N10" s="60">
        <v>0</v>
      </c>
      <c r="O10" s="31">
        <v>0</v>
      </c>
      <c r="P10" s="57">
        <f t="shared" si="4"/>
        <v>0</v>
      </c>
      <c r="Q10" s="31">
        <v>1</v>
      </c>
      <c r="R10" s="46">
        <v>2</v>
      </c>
      <c r="S10" s="57">
        <f t="shared" si="5"/>
        <v>200</v>
      </c>
      <c r="T10" s="31">
        <v>2</v>
      </c>
      <c r="U10" s="46">
        <v>2</v>
      </c>
      <c r="V10" s="57">
        <f t="shared" si="6"/>
        <v>100</v>
      </c>
      <c r="W10" s="31">
        <v>1</v>
      </c>
      <c r="X10" s="46">
        <v>1</v>
      </c>
      <c r="Y10" s="57">
        <f t="shared" si="7"/>
        <v>100</v>
      </c>
      <c r="Z10" s="31">
        <v>1</v>
      </c>
      <c r="AA10" s="46">
        <v>1</v>
      </c>
      <c r="AB10" s="57">
        <f t="shared" si="8"/>
        <v>100</v>
      </c>
      <c r="AC10" s="29"/>
      <c r="AD10" s="32"/>
    </row>
    <row r="11" spans="1:32" s="33" customFormat="1" ht="18" customHeight="1" x14ac:dyDescent="0.25">
      <c r="A11" s="52" t="s">
        <v>30</v>
      </c>
      <c r="B11" s="60">
        <v>5</v>
      </c>
      <c r="C11" s="31">
        <v>3</v>
      </c>
      <c r="D11" s="57">
        <f t="shared" si="0"/>
        <v>60</v>
      </c>
      <c r="E11" s="60">
        <v>4</v>
      </c>
      <c r="F11" s="31">
        <v>2</v>
      </c>
      <c r="G11" s="57">
        <f t="shared" si="1"/>
        <v>50</v>
      </c>
      <c r="H11" s="60">
        <v>1</v>
      </c>
      <c r="I11" s="31">
        <v>0</v>
      </c>
      <c r="J11" s="57">
        <f t="shared" si="2"/>
        <v>0</v>
      </c>
      <c r="K11" s="60">
        <v>0</v>
      </c>
      <c r="L11" s="31">
        <v>0</v>
      </c>
      <c r="M11" s="57">
        <f t="shared" si="3"/>
        <v>0</v>
      </c>
      <c r="N11" s="60">
        <v>0</v>
      </c>
      <c r="O11" s="31">
        <v>0</v>
      </c>
      <c r="P11" s="57">
        <f t="shared" si="4"/>
        <v>0</v>
      </c>
      <c r="Q11" s="31">
        <v>4</v>
      </c>
      <c r="R11" s="46">
        <v>1</v>
      </c>
      <c r="S11" s="57">
        <f t="shared" si="5"/>
        <v>25</v>
      </c>
      <c r="T11" s="31">
        <v>4</v>
      </c>
      <c r="U11" s="46">
        <v>1</v>
      </c>
      <c r="V11" s="57">
        <f t="shared" si="6"/>
        <v>25</v>
      </c>
      <c r="W11" s="31">
        <v>3</v>
      </c>
      <c r="X11" s="46">
        <v>0</v>
      </c>
      <c r="Y11" s="57">
        <f t="shared" si="7"/>
        <v>0</v>
      </c>
      <c r="Z11" s="31">
        <v>2</v>
      </c>
      <c r="AA11" s="46">
        <v>0</v>
      </c>
      <c r="AB11" s="57">
        <f t="shared" si="8"/>
        <v>0</v>
      </c>
      <c r="AC11" s="29"/>
      <c r="AD11" s="32"/>
    </row>
    <row r="12" spans="1:32" s="33" customFormat="1" ht="18" customHeight="1" x14ac:dyDescent="0.25">
      <c r="A12" s="52" t="s">
        <v>31</v>
      </c>
      <c r="B12" s="60">
        <v>3</v>
      </c>
      <c r="C12" s="31">
        <v>6</v>
      </c>
      <c r="D12" s="57">
        <f t="shared" si="0"/>
        <v>200</v>
      </c>
      <c r="E12" s="60">
        <v>2</v>
      </c>
      <c r="F12" s="31">
        <v>5</v>
      </c>
      <c r="G12" s="57">
        <f t="shared" si="1"/>
        <v>250</v>
      </c>
      <c r="H12" s="60">
        <v>1</v>
      </c>
      <c r="I12" s="31">
        <v>0</v>
      </c>
      <c r="J12" s="57">
        <f t="shared" si="2"/>
        <v>0</v>
      </c>
      <c r="K12" s="60">
        <v>0</v>
      </c>
      <c r="L12" s="31">
        <v>0</v>
      </c>
      <c r="M12" s="57">
        <f t="shared" si="3"/>
        <v>0</v>
      </c>
      <c r="N12" s="60">
        <v>1</v>
      </c>
      <c r="O12" s="31">
        <v>1</v>
      </c>
      <c r="P12" s="57">
        <f t="shared" si="4"/>
        <v>100</v>
      </c>
      <c r="Q12" s="31">
        <v>2</v>
      </c>
      <c r="R12" s="46">
        <v>5</v>
      </c>
      <c r="S12" s="57">
        <f t="shared" si="5"/>
        <v>250</v>
      </c>
      <c r="T12" s="31">
        <v>2</v>
      </c>
      <c r="U12" s="46">
        <v>3</v>
      </c>
      <c r="V12" s="57">
        <f t="shared" si="6"/>
        <v>150</v>
      </c>
      <c r="W12" s="31">
        <v>1</v>
      </c>
      <c r="X12" s="46">
        <v>3</v>
      </c>
      <c r="Y12" s="57">
        <f t="shared" si="7"/>
        <v>300</v>
      </c>
      <c r="Z12" s="31">
        <v>1</v>
      </c>
      <c r="AA12" s="46">
        <v>3</v>
      </c>
      <c r="AB12" s="57">
        <f t="shared" si="8"/>
        <v>300</v>
      </c>
      <c r="AC12" s="29"/>
      <c r="AD12" s="32"/>
    </row>
    <row r="13" spans="1:32" s="33" customFormat="1" ht="18" customHeight="1" x14ac:dyDescent="0.25">
      <c r="A13" s="52" t="s">
        <v>32</v>
      </c>
      <c r="B13" s="60">
        <v>4</v>
      </c>
      <c r="C13" s="31">
        <v>3</v>
      </c>
      <c r="D13" s="57">
        <f t="shared" si="0"/>
        <v>75</v>
      </c>
      <c r="E13" s="60">
        <v>4</v>
      </c>
      <c r="F13" s="31">
        <v>3</v>
      </c>
      <c r="G13" s="57">
        <f t="shared" si="1"/>
        <v>75</v>
      </c>
      <c r="H13" s="60">
        <v>1</v>
      </c>
      <c r="I13" s="31">
        <v>0</v>
      </c>
      <c r="J13" s="57">
        <f t="shared" si="2"/>
        <v>0</v>
      </c>
      <c r="K13" s="60">
        <v>0</v>
      </c>
      <c r="L13" s="31">
        <v>0</v>
      </c>
      <c r="M13" s="57">
        <f t="shared" si="3"/>
        <v>0</v>
      </c>
      <c r="N13" s="60">
        <v>0</v>
      </c>
      <c r="O13" s="31">
        <v>0</v>
      </c>
      <c r="P13" s="57">
        <f t="shared" si="4"/>
        <v>0</v>
      </c>
      <c r="Q13" s="31">
        <v>4</v>
      </c>
      <c r="R13" s="46">
        <v>3</v>
      </c>
      <c r="S13" s="57">
        <f t="shared" si="5"/>
        <v>75</v>
      </c>
      <c r="T13" s="31">
        <v>3</v>
      </c>
      <c r="U13" s="46">
        <v>3</v>
      </c>
      <c r="V13" s="57">
        <f t="shared" si="6"/>
        <v>100</v>
      </c>
      <c r="W13" s="31">
        <v>3</v>
      </c>
      <c r="X13" s="46">
        <v>3</v>
      </c>
      <c r="Y13" s="57">
        <f t="shared" si="7"/>
        <v>100</v>
      </c>
      <c r="Z13" s="31">
        <v>2</v>
      </c>
      <c r="AA13" s="46">
        <v>3</v>
      </c>
      <c r="AB13" s="57">
        <f t="shared" si="8"/>
        <v>150</v>
      </c>
      <c r="AC13" s="29"/>
      <c r="AD13" s="32"/>
    </row>
    <row r="14" spans="1:32" s="33" customFormat="1" ht="18" customHeight="1" x14ac:dyDescent="0.25">
      <c r="A14" s="52" t="s">
        <v>33</v>
      </c>
      <c r="B14" s="60">
        <v>5</v>
      </c>
      <c r="C14" s="31">
        <v>4</v>
      </c>
      <c r="D14" s="57">
        <f t="shared" si="0"/>
        <v>80</v>
      </c>
      <c r="E14" s="60">
        <v>3</v>
      </c>
      <c r="F14" s="31">
        <v>3</v>
      </c>
      <c r="G14" s="57">
        <f t="shared" si="1"/>
        <v>100</v>
      </c>
      <c r="H14" s="60">
        <v>2</v>
      </c>
      <c r="I14" s="31">
        <v>0</v>
      </c>
      <c r="J14" s="57">
        <f t="shared" si="2"/>
        <v>0</v>
      </c>
      <c r="K14" s="60">
        <v>0</v>
      </c>
      <c r="L14" s="31">
        <v>0</v>
      </c>
      <c r="M14" s="57">
        <f t="shared" si="3"/>
        <v>0</v>
      </c>
      <c r="N14" s="60">
        <v>1</v>
      </c>
      <c r="O14" s="31">
        <v>0</v>
      </c>
      <c r="P14" s="57">
        <f t="shared" si="4"/>
        <v>0</v>
      </c>
      <c r="Q14" s="31">
        <v>2</v>
      </c>
      <c r="R14" s="46">
        <v>3</v>
      </c>
      <c r="S14" s="57">
        <f t="shared" si="5"/>
        <v>150</v>
      </c>
      <c r="T14" s="31">
        <v>2</v>
      </c>
      <c r="U14" s="46">
        <v>3</v>
      </c>
      <c r="V14" s="57">
        <f t="shared" si="6"/>
        <v>150</v>
      </c>
      <c r="W14" s="31">
        <v>1</v>
      </c>
      <c r="X14" s="46">
        <v>2</v>
      </c>
      <c r="Y14" s="57">
        <f t="shared" si="7"/>
        <v>200</v>
      </c>
      <c r="Z14" s="31">
        <v>1</v>
      </c>
      <c r="AA14" s="46">
        <v>2</v>
      </c>
      <c r="AB14" s="57">
        <f t="shared" si="8"/>
        <v>200</v>
      </c>
      <c r="AC14" s="29"/>
      <c r="AD14" s="32"/>
    </row>
    <row r="15" spans="1:32" s="33" customFormat="1" ht="18" customHeight="1" x14ac:dyDescent="0.25">
      <c r="A15" s="52" t="s">
        <v>34</v>
      </c>
      <c r="B15" s="60">
        <v>3</v>
      </c>
      <c r="C15" s="31">
        <v>1</v>
      </c>
      <c r="D15" s="57">
        <f t="shared" si="0"/>
        <v>33.333333333333329</v>
      </c>
      <c r="E15" s="60">
        <v>3</v>
      </c>
      <c r="F15" s="31">
        <v>1</v>
      </c>
      <c r="G15" s="57">
        <f t="shared" si="1"/>
        <v>33.333333333333329</v>
      </c>
      <c r="H15" s="60">
        <v>1</v>
      </c>
      <c r="I15" s="31">
        <v>0</v>
      </c>
      <c r="J15" s="57">
        <f t="shared" si="2"/>
        <v>0</v>
      </c>
      <c r="K15" s="60">
        <v>1</v>
      </c>
      <c r="L15" s="31">
        <v>0</v>
      </c>
      <c r="M15" s="57">
        <f t="shared" si="3"/>
        <v>0</v>
      </c>
      <c r="N15" s="60">
        <v>0</v>
      </c>
      <c r="O15" s="31">
        <v>0</v>
      </c>
      <c r="P15" s="57">
        <f t="shared" si="4"/>
        <v>0</v>
      </c>
      <c r="Q15" s="31">
        <v>2</v>
      </c>
      <c r="R15" s="46">
        <v>1</v>
      </c>
      <c r="S15" s="57">
        <f t="shared" si="5"/>
        <v>50</v>
      </c>
      <c r="T15" s="31">
        <v>1</v>
      </c>
      <c r="U15" s="46">
        <v>1</v>
      </c>
      <c r="V15" s="57">
        <f t="shared" si="6"/>
        <v>100</v>
      </c>
      <c r="W15" s="31">
        <v>1</v>
      </c>
      <c r="X15" s="46">
        <v>1</v>
      </c>
      <c r="Y15" s="57">
        <f t="shared" si="7"/>
        <v>100</v>
      </c>
      <c r="Z15" s="31">
        <v>1</v>
      </c>
      <c r="AA15" s="46">
        <v>1</v>
      </c>
      <c r="AB15" s="57">
        <f t="shared" si="8"/>
        <v>100</v>
      </c>
      <c r="AC15" s="29"/>
      <c r="AD15" s="32"/>
    </row>
    <row r="16" spans="1:32" s="33" customFormat="1" ht="18" customHeight="1" x14ac:dyDescent="0.25">
      <c r="A16" s="52" t="s">
        <v>35</v>
      </c>
      <c r="B16" s="60">
        <v>4</v>
      </c>
      <c r="C16" s="31">
        <v>4</v>
      </c>
      <c r="D16" s="57">
        <f t="shared" si="0"/>
        <v>100</v>
      </c>
      <c r="E16" s="60">
        <v>3</v>
      </c>
      <c r="F16" s="31">
        <v>3</v>
      </c>
      <c r="G16" s="57">
        <f t="shared" si="1"/>
        <v>100</v>
      </c>
      <c r="H16" s="60">
        <v>0</v>
      </c>
      <c r="I16" s="31">
        <v>1</v>
      </c>
      <c r="J16" s="57">
        <f t="shared" si="2"/>
        <v>0</v>
      </c>
      <c r="K16" s="60">
        <v>0</v>
      </c>
      <c r="L16" s="31">
        <v>0</v>
      </c>
      <c r="M16" s="57">
        <f t="shared" si="3"/>
        <v>0</v>
      </c>
      <c r="N16" s="60">
        <v>0</v>
      </c>
      <c r="O16" s="31">
        <v>0</v>
      </c>
      <c r="P16" s="57">
        <f t="shared" si="4"/>
        <v>0</v>
      </c>
      <c r="Q16" s="31">
        <v>3</v>
      </c>
      <c r="R16" s="46">
        <v>3</v>
      </c>
      <c r="S16" s="57">
        <f t="shared" si="5"/>
        <v>100</v>
      </c>
      <c r="T16" s="31">
        <v>3</v>
      </c>
      <c r="U16" s="46">
        <v>2</v>
      </c>
      <c r="V16" s="57">
        <f t="shared" si="6"/>
        <v>66.666666666666657</v>
      </c>
      <c r="W16" s="31">
        <v>2</v>
      </c>
      <c r="X16" s="46">
        <v>1</v>
      </c>
      <c r="Y16" s="57">
        <f t="shared" si="7"/>
        <v>50</v>
      </c>
      <c r="Z16" s="31">
        <v>2</v>
      </c>
      <c r="AA16" s="46">
        <v>0</v>
      </c>
      <c r="AB16" s="57">
        <f t="shared" si="8"/>
        <v>0</v>
      </c>
      <c r="AC16" s="29"/>
      <c r="AD16" s="32"/>
    </row>
    <row r="17" spans="1:30" s="33" customFormat="1" ht="18" customHeight="1" x14ac:dyDescent="0.25">
      <c r="A17" s="52" t="s">
        <v>36</v>
      </c>
      <c r="B17" s="60">
        <v>2</v>
      </c>
      <c r="C17" s="31">
        <v>1</v>
      </c>
      <c r="D17" s="57">
        <f t="shared" si="0"/>
        <v>50</v>
      </c>
      <c r="E17" s="60">
        <v>1</v>
      </c>
      <c r="F17" s="31">
        <v>1</v>
      </c>
      <c r="G17" s="57">
        <f t="shared" si="1"/>
        <v>100</v>
      </c>
      <c r="H17" s="60">
        <v>1</v>
      </c>
      <c r="I17" s="31">
        <v>0</v>
      </c>
      <c r="J17" s="57">
        <f t="shared" si="2"/>
        <v>0</v>
      </c>
      <c r="K17" s="60">
        <v>0</v>
      </c>
      <c r="L17" s="31">
        <v>0</v>
      </c>
      <c r="M17" s="57">
        <f t="shared" si="3"/>
        <v>0</v>
      </c>
      <c r="N17" s="60">
        <v>0</v>
      </c>
      <c r="O17" s="31">
        <v>0</v>
      </c>
      <c r="P17" s="57">
        <f t="shared" si="4"/>
        <v>0</v>
      </c>
      <c r="Q17" s="31">
        <v>1</v>
      </c>
      <c r="R17" s="46">
        <v>1</v>
      </c>
      <c r="S17" s="57">
        <f t="shared" si="5"/>
        <v>100</v>
      </c>
      <c r="T17" s="31">
        <v>1</v>
      </c>
      <c r="U17" s="46">
        <v>1</v>
      </c>
      <c r="V17" s="57">
        <f t="shared" si="6"/>
        <v>100</v>
      </c>
      <c r="W17" s="31">
        <v>1</v>
      </c>
      <c r="X17" s="46">
        <v>1</v>
      </c>
      <c r="Y17" s="57">
        <f t="shared" si="7"/>
        <v>100</v>
      </c>
      <c r="Z17" s="31">
        <v>0</v>
      </c>
      <c r="AA17" s="46">
        <v>1</v>
      </c>
      <c r="AB17" s="57">
        <f t="shared" si="8"/>
        <v>0</v>
      </c>
      <c r="AC17" s="29"/>
      <c r="AD17" s="32"/>
    </row>
    <row r="18" spans="1:30" s="33" customFormat="1" ht="18" customHeight="1" x14ac:dyDescent="0.25">
      <c r="A18" s="52" t="s">
        <v>37</v>
      </c>
      <c r="B18" s="60">
        <v>2</v>
      </c>
      <c r="C18" s="31">
        <v>1</v>
      </c>
      <c r="D18" s="57">
        <f t="shared" si="0"/>
        <v>50</v>
      </c>
      <c r="E18" s="60">
        <v>2</v>
      </c>
      <c r="F18" s="31">
        <v>1</v>
      </c>
      <c r="G18" s="57">
        <f t="shared" si="1"/>
        <v>50</v>
      </c>
      <c r="H18" s="60">
        <v>0</v>
      </c>
      <c r="I18" s="31">
        <v>0</v>
      </c>
      <c r="J18" s="57">
        <f t="shared" si="2"/>
        <v>0</v>
      </c>
      <c r="K18" s="60">
        <v>0</v>
      </c>
      <c r="L18" s="31">
        <v>0</v>
      </c>
      <c r="M18" s="57">
        <f t="shared" si="3"/>
        <v>0</v>
      </c>
      <c r="N18" s="60">
        <v>0</v>
      </c>
      <c r="O18" s="31">
        <v>0</v>
      </c>
      <c r="P18" s="57">
        <f t="shared" si="4"/>
        <v>0</v>
      </c>
      <c r="Q18" s="31">
        <v>2</v>
      </c>
      <c r="R18" s="46">
        <v>1</v>
      </c>
      <c r="S18" s="57">
        <f t="shared" si="5"/>
        <v>50</v>
      </c>
      <c r="T18" s="31">
        <v>2</v>
      </c>
      <c r="U18" s="46">
        <v>0</v>
      </c>
      <c r="V18" s="57">
        <f t="shared" si="6"/>
        <v>0</v>
      </c>
      <c r="W18" s="31">
        <v>2</v>
      </c>
      <c r="X18" s="46">
        <v>0</v>
      </c>
      <c r="Y18" s="57">
        <f t="shared" si="7"/>
        <v>0</v>
      </c>
      <c r="Z18" s="31">
        <v>1</v>
      </c>
      <c r="AA18" s="46">
        <v>0</v>
      </c>
      <c r="AB18" s="57">
        <f t="shared" si="8"/>
        <v>0</v>
      </c>
      <c r="AC18" s="29"/>
      <c r="AD18" s="32"/>
    </row>
    <row r="19" spans="1:30" s="33" customFormat="1" ht="18" customHeight="1" x14ac:dyDescent="0.25">
      <c r="A19" s="52" t="s">
        <v>38</v>
      </c>
      <c r="B19" s="60">
        <v>7</v>
      </c>
      <c r="C19" s="31">
        <v>10</v>
      </c>
      <c r="D19" s="57">
        <f t="shared" si="0"/>
        <v>142.85714285714286</v>
      </c>
      <c r="E19" s="60">
        <v>7</v>
      </c>
      <c r="F19" s="31">
        <v>8</v>
      </c>
      <c r="G19" s="57">
        <f t="shared" si="1"/>
        <v>114.28571428571428</v>
      </c>
      <c r="H19" s="60">
        <v>2</v>
      </c>
      <c r="I19" s="31">
        <v>3</v>
      </c>
      <c r="J19" s="57">
        <f t="shared" si="2"/>
        <v>150</v>
      </c>
      <c r="K19" s="60">
        <v>0</v>
      </c>
      <c r="L19" s="31">
        <v>0</v>
      </c>
      <c r="M19" s="57">
        <f t="shared" si="3"/>
        <v>0</v>
      </c>
      <c r="N19" s="60">
        <v>0</v>
      </c>
      <c r="O19" s="31">
        <v>0</v>
      </c>
      <c r="P19" s="57">
        <f t="shared" si="4"/>
        <v>0</v>
      </c>
      <c r="Q19" s="31">
        <v>5</v>
      </c>
      <c r="R19" s="46">
        <v>8</v>
      </c>
      <c r="S19" s="57">
        <f t="shared" si="5"/>
        <v>160</v>
      </c>
      <c r="T19" s="31">
        <v>5</v>
      </c>
      <c r="U19" s="46">
        <v>6</v>
      </c>
      <c r="V19" s="57">
        <f t="shared" si="6"/>
        <v>120</v>
      </c>
      <c r="W19" s="31">
        <v>5</v>
      </c>
      <c r="X19" s="46">
        <v>4</v>
      </c>
      <c r="Y19" s="57">
        <f t="shared" si="7"/>
        <v>80</v>
      </c>
      <c r="Z19" s="31">
        <v>4</v>
      </c>
      <c r="AA19" s="46">
        <v>3</v>
      </c>
      <c r="AB19" s="57">
        <f t="shared" si="8"/>
        <v>75</v>
      </c>
      <c r="AC19" s="29"/>
      <c r="AD19" s="32"/>
    </row>
    <row r="20" spans="1:30" s="33" customFormat="1" ht="18" customHeight="1" x14ac:dyDescent="0.25">
      <c r="A20" s="52" t="s">
        <v>39</v>
      </c>
      <c r="B20" s="60">
        <v>2</v>
      </c>
      <c r="C20" s="31">
        <v>1</v>
      </c>
      <c r="D20" s="57">
        <f t="shared" si="0"/>
        <v>50</v>
      </c>
      <c r="E20" s="60">
        <v>2</v>
      </c>
      <c r="F20" s="31">
        <v>1</v>
      </c>
      <c r="G20" s="57">
        <f t="shared" si="1"/>
        <v>50</v>
      </c>
      <c r="H20" s="60">
        <v>1</v>
      </c>
      <c r="I20" s="31">
        <v>0</v>
      </c>
      <c r="J20" s="57">
        <f t="shared" si="2"/>
        <v>0</v>
      </c>
      <c r="K20" s="60">
        <v>0</v>
      </c>
      <c r="L20" s="31">
        <v>0</v>
      </c>
      <c r="M20" s="57">
        <f t="shared" si="3"/>
        <v>0</v>
      </c>
      <c r="N20" s="60">
        <v>0</v>
      </c>
      <c r="O20" s="31">
        <v>0</v>
      </c>
      <c r="P20" s="57">
        <f t="shared" si="4"/>
        <v>0</v>
      </c>
      <c r="Q20" s="31">
        <v>2</v>
      </c>
      <c r="R20" s="46">
        <v>0</v>
      </c>
      <c r="S20" s="57">
        <f t="shared" si="5"/>
        <v>0</v>
      </c>
      <c r="T20" s="31">
        <v>1</v>
      </c>
      <c r="U20" s="46">
        <v>1</v>
      </c>
      <c r="V20" s="57">
        <f t="shared" si="6"/>
        <v>100</v>
      </c>
      <c r="W20" s="31">
        <v>1</v>
      </c>
      <c r="X20" s="46">
        <v>1</v>
      </c>
      <c r="Y20" s="57">
        <f t="shared" si="7"/>
        <v>100</v>
      </c>
      <c r="Z20" s="31">
        <v>1</v>
      </c>
      <c r="AA20" s="46">
        <v>1</v>
      </c>
      <c r="AB20" s="57">
        <f t="shared" si="8"/>
        <v>100</v>
      </c>
      <c r="AC20" s="29"/>
      <c r="AD20" s="32"/>
    </row>
    <row r="21" spans="1:30" s="33" customFormat="1" ht="18" customHeight="1" x14ac:dyDescent="0.25">
      <c r="A21" s="52" t="s">
        <v>40</v>
      </c>
      <c r="B21" s="60">
        <v>3</v>
      </c>
      <c r="C21" s="31">
        <v>1</v>
      </c>
      <c r="D21" s="57">
        <f t="shared" si="0"/>
        <v>33.333333333333329</v>
      </c>
      <c r="E21" s="60">
        <v>3</v>
      </c>
      <c r="F21" s="31">
        <v>1</v>
      </c>
      <c r="G21" s="57">
        <f t="shared" si="1"/>
        <v>33.333333333333329</v>
      </c>
      <c r="H21" s="60">
        <v>0</v>
      </c>
      <c r="I21" s="31">
        <v>0</v>
      </c>
      <c r="J21" s="57">
        <f t="shared" si="2"/>
        <v>0</v>
      </c>
      <c r="K21" s="60">
        <v>0</v>
      </c>
      <c r="L21" s="31">
        <v>0</v>
      </c>
      <c r="M21" s="57">
        <f t="shared" si="3"/>
        <v>0</v>
      </c>
      <c r="N21" s="60">
        <v>0</v>
      </c>
      <c r="O21" s="31">
        <v>0</v>
      </c>
      <c r="P21" s="57">
        <f t="shared" si="4"/>
        <v>0</v>
      </c>
      <c r="Q21" s="31">
        <v>2</v>
      </c>
      <c r="R21" s="46">
        <v>1</v>
      </c>
      <c r="S21" s="57">
        <f t="shared" si="5"/>
        <v>50</v>
      </c>
      <c r="T21" s="31">
        <v>2</v>
      </c>
      <c r="U21" s="46">
        <v>0</v>
      </c>
      <c r="V21" s="57">
        <f t="shared" si="6"/>
        <v>0</v>
      </c>
      <c r="W21" s="31">
        <v>2</v>
      </c>
      <c r="X21" s="46">
        <v>0</v>
      </c>
      <c r="Y21" s="57">
        <f t="shared" si="7"/>
        <v>0</v>
      </c>
      <c r="Z21" s="31">
        <v>0</v>
      </c>
      <c r="AA21" s="46">
        <v>0</v>
      </c>
      <c r="AB21" s="57">
        <f t="shared" si="8"/>
        <v>0</v>
      </c>
      <c r="AC21" s="29"/>
      <c r="AD21" s="32"/>
    </row>
    <row r="22" spans="1:30" s="33" customFormat="1" ht="18" customHeight="1" x14ac:dyDescent="0.25">
      <c r="A22" s="52" t="s">
        <v>41</v>
      </c>
      <c r="B22" s="61">
        <v>3</v>
      </c>
      <c r="C22" s="31">
        <v>3</v>
      </c>
      <c r="D22" s="57">
        <f t="shared" si="0"/>
        <v>100</v>
      </c>
      <c r="E22" s="61">
        <v>3</v>
      </c>
      <c r="F22" s="31">
        <v>3</v>
      </c>
      <c r="G22" s="57">
        <f t="shared" si="1"/>
        <v>100</v>
      </c>
      <c r="H22" s="61">
        <v>0</v>
      </c>
      <c r="I22" s="31">
        <v>2</v>
      </c>
      <c r="J22" s="57">
        <f t="shared" si="2"/>
        <v>0</v>
      </c>
      <c r="K22" s="61">
        <v>0</v>
      </c>
      <c r="L22" s="31">
        <v>0</v>
      </c>
      <c r="M22" s="57">
        <f t="shared" si="3"/>
        <v>0</v>
      </c>
      <c r="N22" s="61">
        <v>0</v>
      </c>
      <c r="O22" s="31">
        <v>0</v>
      </c>
      <c r="P22" s="57">
        <f t="shared" si="4"/>
        <v>0</v>
      </c>
      <c r="Q22" s="31">
        <v>0</v>
      </c>
      <c r="R22" s="46">
        <v>3</v>
      </c>
      <c r="S22" s="57">
        <f t="shared" si="5"/>
        <v>0</v>
      </c>
      <c r="T22" s="31">
        <v>2</v>
      </c>
      <c r="U22" s="46">
        <v>0</v>
      </c>
      <c r="V22" s="57">
        <f t="shared" si="6"/>
        <v>0</v>
      </c>
      <c r="W22" s="31">
        <v>2</v>
      </c>
      <c r="X22" s="46">
        <v>0</v>
      </c>
      <c r="Y22" s="57">
        <f t="shared" si="7"/>
        <v>0</v>
      </c>
      <c r="Z22" s="31">
        <v>1</v>
      </c>
      <c r="AA22" s="46">
        <v>0</v>
      </c>
      <c r="AB22" s="57">
        <f t="shared" si="8"/>
        <v>0</v>
      </c>
      <c r="AC22" s="29"/>
      <c r="AD22" s="32"/>
    </row>
    <row r="23" spans="1:30" s="33" customFormat="1" ht="18" customHeight="1" x14ac:dyDescent="0.25">
      <c r="A23" s="52" t="s">
        <v>42</v>
      </c>
      <c r="B23" s="60">
        <v>7</v>
      </c>
      <c r="C23" s="31">
        <v>5</v>
      </c>
      <c r="D23" s="57">
        <f t="shared" si="0"/>
        <v>71.428571428571431</v>
      </c>
      <c r="E23" s="60">
        <v>6</v>
      </c>
      <c r="F23" s="31">
        <v>4</v>
      </c>
      <c r="G23" s="57">
        <f t="shared" si="1"/>
        <v>66.666666666666657</v>
      </c>
      <c r="H23" s="60">
        <v>2</v>
      </c>
      <c r="I23" s="31">
        <v>3</v>
      </c>
      <c r="J23" s="57">
        <f t="shared" si="2"/>
        <v>150</v>
      </c>
      <c r="K23" s="60">
        <v>1</v>
      </c>
      <c r="L23" s="31">
        <v>0</v>
      </c>
      <c r="M23" s="57">
        <f t="shared" si="3"/>
        <v>0</v>
      </c>
      <c r="N23" s="60">
        <v>1</v>
      </c>
      <c r="O23" s="31">
        <v>2</v>
      </c>
      <c r="P23" s="57">
        <f t="shared" si="4"/>
        <v>200</v>
      </c>
      <c r="Q23" s="31">
        <v>5</v>
      </c>
      <c r="R23" s="46">
        <v>1</v>
      </c>
      <c r="S23" s="57">
        <f t="shared" si="5"/>
        <v>20</v>
      </c>
      <c r="T23" s="31">
        <v>4</v>
      </c>
      <c r="U23" s="46">
        <v>2</v>
      </c>
      <c r="V23" s="57">
        <f t="shared" si="6"/>
        <v>50</v>
      </c>
      <c r="W23" s="31">
        <v>3</v>
      </c>
      <c r="X23" s="46">
        <v>1</v>
      </c>
      <c r="Y23" s="57">
        <f t="shared" si="7"/>
        <v>33.333333333333329</v>
      </c>
      <c r="Z23" s="31">
        <v>2</v>
      </c>
      <c r="AA23" s="46">
        <v>0</v>
      </c>
      <c r="AB23" s="57">
        <f t="shared" si="8"/>
        <v>0</v>
      </c>
      <c r="AC23" s="29"/>
      <c r="AD23" s="32"/>
    </row>
    <row r="24" spans="1:30" s="33" customFormat="1" ht="18" customHeight="1" x14ac:dyDescent="0.25">
      <c r="A24" s="52" t="s">
        <v>43</v>
      </c>
      <c r="B24" s="60">
        <v>6</v>
      </c>
      <c r="C24" s="31">
        <v>5</v>
      </c>
      <c r="D24" s="57">
        <f t="shared" si="0"/>
        <v>83.333333333333343</v>
      </c>
      <c r="E24" s="60">
        <v>5</v>
      </c>
      <c r="F24" s="31">
        <v>4</v>
      </c>
      <c r="G24" s="57">
        <f t="shared" si="1"/>
        <v>80</v>
      </c>
      <c r="H24" s="60">
        <v>0</v>
      </c>
      <c r="I24" s="31">
        <v>0</v>
      </c>
      <c r="J24" s="57">
        <f t="shared" si="2"/>
        <v>0</v>
      </c>
      <c r="K24" s="60">
        <v>0</v>
      </c>
      <c r="L24" s="31">
        <v>0</v>
      </c>
      <c r="M24" s="57">
        <f t="shared" si="3"/>
        <v>0</v>
      </c>
      <c r="N24" s="60">
        <v>0</v>
      </c>
      <c r="O24" s="31">
        <v>0</v>
      </c>
      <c r="P24" s="57">
        <f t="shared" si="4"/>
        <v>0</v>
      </c>
      <c r="Q24" s="31">
        <v>5</v>
      </c>
      <c r="R24" s="46">
        <v>1</v>
      </c>
      <c r="S24" s="57">
        <f t="shared" si="5"/>
        <v>20</v>
      </c>
      <c r="T24" s="31">
        <v>6</v>
      </c>
      <c r="U24" s="46">
        <v>5</v>
      </c>
      <c r="V24" s="57">
        <f t="shared" si="6"/>
        <v>83.333333333333343</v>
      </c>
      <c r="W24" s="31">
        <v>5</v>
      </c>
      <c r="X24" s="46">
        <v>4</v>
      </c>
      <c r="Y24" s="57">
        <f t="shared" si="7"/>
        <v>80</v>
      </c>
      <c r="Z24" s="31">
        <v>2</v>
      </c>
      <c r="AA24" s="46">
        <v>2</v>
      </c>
      <c r="AB24" s="57">
        <f t="shared" si="8"/>
        <v>100</v>
      </c>
      <c r="AC24" s="29"/>
      <c r="AD24" s="32"/>
    </row>
    <row r="25" spans="1:30" s="33" customFormat="1" ht="18" customHeight="1" x14ac:dyDescent="0.25">
      <c r="A25" s="53" t="s">
        <v>44</v>
      </c>
      <c r="B25" s="60">
        <v>1</v>
      </c>
      <c r="C25" s="31">
        <v>0</v>
      </c>
      <c r="D25" s="57">
        <f t="shared" si="0"/>
        <v>0</v>
      </c>
      <c r="E25" s="60">
        <v>1</v>
      </c>
      <c r="F25" s="31">
        <v>0</v>
      </c>
      <c r="G25" s="57">
        <f t="shared" si="1"/>
        <v>0</v>
      </c>
      <c r="H25" s="60">
        <v>0</v>
      </c>
      <c r="I25" s="31">
        <v>0</v>
      </c>
      <c r="J25" s="57">
        <f t="shared" si="2"/>
        <v>0</v>
      </c>
      <c r="K25" s="60">
        <v>0</v>
      </c>
      <c r="L25" s="31">
        <v>0</v>
      </c>
      <c r="M25" s="57">
        <f t="shared" si="3"/>
        <v>0</v>
      </c>
      <c r="N25" s="60">
        <v>0</v>
      </c>
      <c r="O25" s="31">
        <v>0</v>
      </c>
      <c r="P25" s="57">
        <f t="shared" si="4"/>
        <v>0</v>
      </c>
      <c r="Q25" s="31">
        <v>1</v>
      </c>
      <c r="R25" s="46">
        <v>0</v>
      </c>
      <c r="S25" s="57">
        <f t="shared" si="5"/>
        <v>0</v>
      </c>
      <c r="T25" s="31">
        <v>0</v>
      </c>
      <c r="U25" s="46">
        <v>0</v>
      </c>
      <c r="V25" s="57">
        <f t="shared" si="6"/>
        <v>0</v>
      </c>
      <c r="W25" s="31">
        <v>0</v>
      </c>
      <c r="X25" s="46">
        <v>0</v>
      </c>
      <c r="Y25" s="57">
        <f t="shared" si="7"/>
        <v>0</v>
      </c>
      <c r="Z25" s="31">
        <v>0</v>
      </c>
      <c r="AA25" s="46">
        <v>0</v>
      </c>
      <c r="AB25" s="57">
        <f t="shared" si="8"/>
        <v>0</v>
      </c>
      <c r="AC25" s="29"/>
      <c r="AD25" s="32"/>
    </row>
    <row r="26" spans="1:30" s="33" customFormat="1" ht="18" customHeight="1" x14ac:dyDescent="0.25">
      <c r="A26" s="52" t="s">
        <v>45</v>
      </c>
      <c r="B26" s="60">
        <v>69</v>
      </c>
      <c r="C26" s="31">
        <v>97</v>
      </c>
      <c r="D26" s="57">
        <f t="shared" si="0"/>
        <v>140.57971014492753</v>
      </c>
      <c r="E26" s="60">
        <v>31</v>
      </c>
      <c r="F26" s="31">
        <v>51</v>
      </c>
      <c r="G26" s="57">
        <f t="shared" si="1"/>
        <v>164.51612903225808</v>
      </c>
      <c r="H26" s="60">
        <v>1</v>
      </c>
      <c r="I26" s="31">
        <v>7</v>
      </c>
      <c r="J26" s="57">
        <f t="shared" si="2"/>
        <v>700</v>
      </c>
      <c r="K26" s="60">
        <v>1</v>
      </c>
      <c r="L26" s="31">
        <v>1</v>
      </c>
      <c r="M26" s="57">
        <f t="shared" si="3"/>
        <v>100</v>
      </c>
      <c r="N26" s="60">
        <v>1</v>
      </c>
      <c r="O26" s="31">
        <v>0</v>
      </c>
      <c r="P26" s="57">
        <f t="shared" si="4"/>
        <v>0</v>
      </c>
      <c r="Q26" s="31">
        <v>15</v>
      </c>
      <c r="R26" s="46">
        <v>20</v>
      </c>
      <c r="S26" s="57">
        <f t="shared" si="5"/>
        <v>133.33333333333331</v>
      </c>
      <c r="T26" s="31">
        <v>63</v>
      </c>
      <c r="U26" s="46">
        <v>66</v>
      </c>
      <c r="V26" s="57">
        <f t="shared" si="6"/>
        <v>104.76190476190477</v>
      </c>
      <c r="W26" s="31">
        <v>25</v>
      </c>
      <c r="X26" s="46">
        <v>31</v>
      </c>
      <c r="Y26" s="57">
        <f t="shared" si="7"/>
        <v>124</v>
      </c>
      <c r="Z26" s="31">
        <v>17</v>
      </c>
      <c r="AA26" s="46">
        <v>19</v>
      </c>
      <c r="AB26" s="57">
        <f t="shared" si="8"/>
        <v>111.76470588235294</v>
      </c>
      <c r="AC26" s="29"/>
      <c r="AD26" s="32"/>
    </row>
    <row r="27" spans="1:30" s="33" customFormat="1" ht="18" customHeight="1" x14ac:dyDescent="0.25">
      <c r="A27" s="52" t="s">
        <v>46</v>
      </c>
      <c r="B27" s="60">
        <v>23</v>
      </c>
      <c r="C27" s="31">
        <v>17</v>
      </c>
      <c r="D27" s="57">
        <f t="shared" si="0"/>
        <v>73.91304347826086</v>
      </c>
      <c r="E27" s="60">
        <v>5</v>
      </c>
      <c r="F27" s="31">
        <v>3</v>
      </c>
      <c r="G27" s="57">
        <f t="shared" si="1"/>
        <v>60</v>
      </c>
      <c r="H27" s="60">
        <v>3</v>
      </c>
      <c r="I27" s="31">
        <v>0</v>
      </c>
      <c r="J27" s="57">
        <f t="shared" si="2"/>
        <v>0</v>
      </c>
      <c r="K27" s="60">
        <v>0</v>
      </c>
      <c r="L27" s="31">
        <v>0</v>
      </c>
      <c r="M27" s="57">
        <f t="shared" si="3"/>
        <v>0</v>
      </c>
      <c r="N27" s="60">
        <v>0</v>
      </c>
      <c r="O27" s="31">
        <v>0</v>
      </c>
      <c r="P27" s="57">
        <f t="shared" si="4"/>
        <v>0</v>
      </c>
      <c r="Q27" s="31">
        <v>5</v>
      </c>
      <c r="R27" s="46">
        <v>3</v>
      </c>
      <c r="S27" s="57">
        <f t="shared" si="5"/>
        <v>60</v>
      </c>
      <c r="T27" s="31">
        <v>18</v>
      </c>
      <c r="U27" s="46">
        <v>15</v>
      </c>
      <c r="V27" s="57">
        <f t="shared" si="6"/>
        <v>83.333333333333343</v>
      </c>
      <c r="W27" s="31">
        <v>2</v>
      </c>
      <c r="X27" s="46">
        <v>1</v>
      </c>
      <c r="Y27" s="57">
        <f t="shared" si="7"/>
        <v>50</v>
      </c>
      <c r="Z27" s="31">
        <v>1</v>
      </c>
      <c r="AA27" s="46">
        <v>0</v>
      </c>
      <c r="AB27" s="57">
        <f t="shared" si="8"/>
        <v>0</v>
      </c>
      <c r="AC27" s="29"/>
      <c r="AD27" s="32"/>
    </row>
    <row r="28" spans="1:30" s="33" customFormat="1" ht="18" customHeight="1" x14ac:dyDescent="0.25">
      <c r="A28" s="54" t="s">
        <v>47</v>
      </c>
      <c r="B28" s="60">
        <v>17</v>
      </c>
      <c r="C28" s="31">
        <v>18</v>
      </c>
      <c r="D28" s="57">
        <f t="shared" si="0"/>
        <v>105.88235294117648</v>
      </c>
      <c r="E28" s="60">
        <v>12</v>
      </c>
      <c r="F28" s="31">
        <v>13</v>
      </c>
      <c r="G28" s="57">
        <f t="shared" si="1"/>
        <v>108.33333333333333</v>
      </c>
      <c r="H28" s="60">
        <v>3</v>
      </c>
      <c r="I28" s="31">
        <v>5</v>
      </c>
      <c r="J28" s="57">
        <f t="shared" si="2"/>
        <v>166.66666666666669</v>
      </c>
      <c r="K28" s="60">
        <v>0</v>
      </c>
      <c r="L28" s="31">
        <v>0</v>
      </c>
      <c r="M28" s="57">
        <f t="shared" si="3"/>
        <v>0</v>
      </c>
      <c r="N28" s="60">
        <v>0</v>
      </c>
      <c r="O28" s="31">
        <v>0</v>
      </c>
      <c r="P28" s="57">
        <f t="shared" si="4"/>
        <v>0</v>
      </c>
      <c r="Q28" s="31">
        <v>7</v>
      </c>
      <c r="R28" s="46">
        <v>12</v>
      </c>
      <c r="S28" s="57">
        <f t="shared" si="5"/>
        <v>171.42857142857142</v>
      </c>
      <c r="T28" s="31">
        <v>14</v>
      </c>
      <c r="U28" s="46">
        <v>8</v>
      </c>
      <c r="V28" s="57">
        <f t="shared" si="6"/>
        <v>57.142857142857139</v>
      </c>
      <c r="W28" s="31">
        <v>10</v>
      </c>
      <c r="X28" s="46">
        <v>4</v>
      </c>
      <c r="Y28" s="57">
        <f t="shared" si="7"/>
        <v>40</v>
      </c>
      <c r="Z28" s="31">
        <v>9</v>
      </c>
      <c r="AA28" s="46">
        <v>3</v>
      </c>
      <c r="AB28" s="57">
        <f t="shared" si="8"/>
        <v>33.333333333333329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B17" sqref="B17"/>
    </sheetView>
  </sheetViews>
  <sheetFormatPr defaultColWidth="8" defaultRowHeight="12.75" x14ac:dyDescent="0.2"/>
  <cols>
    <col min="1" max="1" width="60.85546875" style="2" customWidth="1"/>
    <col min="2" max="2" width="23.28515625" style="2" customWidth="1"/>
    <col min="3" max="3" width="24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0" t="s">
        <v>51</v>
      </c>
      <c r="B1" s="90"/>
      <c r="C1" s="90"/>
      <c r="D1" s="90"/>
      <c r="E1" s="90"/>
    </row>
    <row r="2" spans="1:11" ht="28.5" customHeight="1" x14ac:dyDescent="0.2">
      <c r="A2" s="90" t="s">
        <v>22</v>
      </c>
      <c r="B2" s="90"/>
      <c r="C2" s="90"/>
      <c r="D2" s="90"/>
      <c r="E2" s="90"/>
    </row>
    <row r="3" spans="1:11" s="3" customFormat="1" ht="23.25" customHeight="1" x14ac:dyDescent="0.25">
      <c r="A3" s="95" t="s">
        <v>0</v>
      </c>
      <c r="B3" s="91" t="s">
        <v>74</v>
      </c>
      <c r="C3" s="91" t="s">
        <v>75</v>
      </c>
      <c r="D3" s="93" t="s">
        <v>1</v>
      </c>
      <c r="E3" s="94"/>
    </row>
    <row r="4" spans="1:11" s="3" customFormat="1" ht="42" customHeight="1" x14ac:dyDescent="0.25">
      <c r="A4" s="96"/>
      <c r="B4" s="92"/>
      <c r="C4" s="92"/>
      <c r="D4" s="4" t="s">
        <v>2</v>
      </c>
      <c r="E4" s="5" t="s">
        <v>59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52</v>
      </c>
      <c r="B6" s="58">
        <f>'10'!B7</f>
        <v>23008</v>
      </c>
      <c r="C6" s="58">
        <f>'10'!C7</f>
        <v>20496</v>
      </c>
      <c r="D6" s="55">
        <f>IF(B6=0,0,C6/B6)*100</f>
        <v>89.082058414464541</v>
      </c>
      <c r="E6" s="49">
        <f>C6-B6</f>
        <v>-2512</v>
      </c>
      <c r="K6" s="11"/>
    </row>
    <row r="7" spans="1:11" s="3" customFormat="1" ht="31.5" customHeight="1" x14ac:dyDescent="0.25">
      <c r="A7" s="9" t="s">
        <v>53</v>
      </c>
      <c r="B7" s="58">
        <f>'10'!E7</f>
        <v>7183</v>
      </c>
      <c r="C7" s="58">
        <f>'10'!F7</f>
        <v>6523</v>
      </c>
      <c r="D7" s="55">
        <f t="shared" ref="D7:D11" si="0">IF(B7=0,0,C7/B7)*100</f>
        <v>90.811638591117912</v>
      </c>
      <c r="E7" s="49">
        <f t="shared" ref="E7:E11" si="1">C7-B7</f>
        <v>-660</v>
      </c>
      <c r="K7" s="11"/>
    </row>
    <row r="8" spans="1:11" s="3" customFormat="1" ht="54.75" customHeight="1" x14ac:dyDescent="0.25">
      <c r="A8" s="12" t="s">
        <v>54</v>
      </c>
      <c r="B8" s="58">
        <f>'10'!H7</f>
        <v>2326</v>
      </c>
      <c r="C8" s="58">
        <f>'10'!I7</f>
        <v>1569</v>
      </c>
      <c r="D8" s="55">
        <f t="shared" si="0"/>
        <v>67.454858125537399</v>
      </c>
      <c r="E8" s="49">
        <f t="shared" si="1"/>
        <v>-757</v>
      </c>
      <c r="K8" s="11"/>
    </row>
    <row r="9" spans="1:11" s="3" customFormat="1" ht="35.25" customHeight="1" x14ac:dyDescent="0.25">
      <c r="A9" s="13" t="s">
        <v>55</v>
      </c>
      <c r="B9" s="58">
        <f>'10'!K7</f>
        <v>247</v>
      </c>
      <c r="C9" s="58">
        <f>'10'!L7</f>
        <v>208</v>
      </c>
      <c r="D9" s="55">
        <f t="shared" si="0"/>
        <v>84.210526315789465</v>
      </c>
      <c r="E9" s="49">
        <f t="shared" si="1"/>
        <v>-39</v>
      </c>
      <c r="K9" s="11"/>
    </row>
    <row r="10" spans="1:11" s="3" customFormat="1" ht="45.75" customHeight="1" x14ac:dyDescent="0.25">
      <c r="A10" s="13" t="s">
        <v>18</v>
      </c>
      <c r="B10" s="58">
        <f>'10'!N7</f>
        <v>205</v>
      </c>
      <c r="C10" s="58">
        <f>'10'!O7</f>
        <v>214</v>
      </c>
      <c r="D10" s="55">
        <f t="shared" si="0"/>
        <v>104.39024390243902</v>
      </c>
      <c r="E10" s="49">
        <f t="shared" si="1"/>
        <v>9</v>
      </c>
      <c r="K10" s="11"/>
    </row>
    <row r="11" spans="1:11" s="3" customFormat="1" ht="55.5" customHeight="1" x14ac:dyDescent="0.25">
      <c r="A11" s="13" t="s">
        <v>56</v>
      </c>
      <c r="B11" s="58">
        <f>'10'!Q7</f>
        <v>4928</v>
      </c>
      <c r="C11" s="58">
        <f>'10'!R7</f>
        <v>5304</v>
      </c>
      <c r="D11" s="55">
        <f t="shared" si="0"/>
        <v>107.62987012987013</v>
      </c>
      <c r="E11" s="49">
        <f t="shared" si="1"/>
        <v>376</v>
      </c>
      <c r="K11" s="11"/>
    </row>
    <row r="12" spans="1:11" s="3" customFormat="1" ht="12.75" customHeight="1" x14ac:dyDescent="0.25">
      <c r="A12" s="97" t="s">
        <v>4</v>
      </c>
      <c r="B12" s="98"/>
      <c r="C12" s="98"/>
      <c r="D12" s="98"/>
      <c r="E12" s="98"/>
      <c r="K12" s="11"/>
    </row>
    <row r="13" spans="1:11" s="3" customFormat="1" ht="15" customHeight="1" x14ac:dyDescent="0.25">
      <c r="A13" s="99"/>
      <c r="B13" s="100"/>
      <c r="C13" s="100"/>
      <c r="D13" s="100"/>
      <c r="E13" s="100"/>
      <c r="K13" s="11"/>
    </row>
    <row r="14" spans="1:11" s="3" customFormat="1" ht="20.25" customHeight="1" x14ac:dyDescent="0.25">
      <c r="A14" s="95" t="s">
        <v>0</v>
      </c>
      <c r="B14" s="101" t="s">
        <v>76</v>
      </c>
      <c r="C14" s="101" t="s">
        <v>77</v>
      </c>
      <c r="D14" s="93" t="s">
        <v>1</v>
      </c>
      <c r="E14" s="94"/>
      <c r="K14" s="11"/>
    </row>
    <row r="15" spans="1:11" ht="35.25" customHeight="1" x14ac:dyDescent="0.2">
      <c r="A15" s="96"/>
      <c r="B15" s="101"/>
      <c r="C15" s="101"/>
      <c r="D15" s="4" t="s">
        <v>2</v>
      </c>
      <c r="E15" s="5" t="s">
        <v>59</v>
      </c>
      <c r="K15" s="11"/>
    </row>
    <row r="16" spans="1:11" ht="24" customHeight="1" x14ac:dyDescent="0.2">
      <c r="A16" s="9" t="s">
        <v>52</v>
      </c>
      <c r="B16" s="59">
        <f>'10'!T7</f>
        <v>19708</v>
      </c>
      <c r="C16" s="59">
        <f>'10'!U7</f>
        <v>15454</v>
      </c>
      <c r="D16" s="48">
        <f t="shared" ref="D16:D18" si="2">C16/B16%</f>
        <v>78.414856910899118</v>
      </c>
      <c r="E16" s="49">
        <f t="shared" ref="E16:E18" si="3">C16-B16</f>
        <v>-4254</v>
      </c>
      <c r="K16" s="11"/>
    </row>
    <row r="17" spans="1:11" ht="25.5" customHeight="1" x14ac:dyDescent="0.2">
      <c r="A17" s="1" t="s">
        <v>53</v>
      </c>
      <c r="B17" s="59">
        <f>'10'!W7</f>
        <v>4825</v>
      </c>
      <c r="C17" s="59">
        <f>'10'!X7</f>
        <v>3081</v>
      </c>
      <c r="D17" s="48">
        <f t="shared" si="2"/>
        <v>63.854922279792746</v>
      </c>
      <c r="E17" s="49">
        <f t="shared" si="3"/>
        <v>-1744</v>
      </c>
      <c r="K17" s="11"/>
    </row>
    <row r="18" spans="1:11" ht="33.75" customHeight="1" x14ac:dyDescent="0.2">
      <c r="A18" s="1" t="s">
        <v>57</v>
      </c>
      <c r="B18" s="59">
        <f>'10'!Z7</f>
        <v>4001</v>
      </c>
      <c r="C18" s="59">
        <f>'10'!AA7</f>
        <v>2593</v>
      </c>
      <c r="D18" s="48">
        <f t="shared" si="2"/>
        <v>64.808797800549868</v>
      </c>
      <c r="E18" s="49">
        <f t="shared" si="3"/>
        <v>-1408</v>
      </c>
      <c r="K18" s="11"/>
    </row>
  </sheetData>
  <mergeCells count="11">
    <mergeCell ref="A14:A15"/>
    <mergeCell ref="B14:B15"/>
    <mergeCell ref="C14:C15"/>
    <mergeCell ref="D14:E14"/>
    <mergeCell ref="A2:E2"/>
    <mergeCell ref="A12:E13"/>
    <mergeCell ref="A1:E1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Басанець Т.В.</cp:lastModifiedBy>
  <cp:lastPrinted>2021-01-19T15:43:43Z</cp:lastPrinted>
  <dcterms:created xsi:type="dcterms:W3CDTF">2020-12-10T10:35:03Z</dcterms:created>
  <dcterms:modified xsi:type="dcterms:W3CDTF">2021-06-09T05:32:30Z</dcterms:modified>
</cp:coreProperties>
</file>